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JECT\MONOLITI\MRAVALSARTULIANI\2020\19-LIBERTI MISHENEBA\liberti\"/>
    </mc:Choice>
  </mc:AlternateContent>
  <xr:revisionPtr revIDLastSave="0" documentId="13_ncr:1_{4EFC4417-032E-45B2-8A99-1F9FDC6AC82E}" xr6:coauthVersionLast="45" xr6:coauthVersionMax="45" xr10:uidLastSave="{00000000-0000-0000-0000-000000000000}"/>
  <bookViews>
    <workbookView xWindow="-120" yWindow="-120" windowWidth="29040" windowHeight="15840" tabRatio="762" activeTab="3" xr2:uid="{00000000-000D-0000-FFFF-FFFF00000000}"/>
  </bookViews>
  <sheets>
    <sheet name="FOLADI (КМД)" sheetId="11" r:id="rId1"/>
    <sheet name="FOLADI (КМ)" sheetId="13" r:id="rId2"/>
    <sheet name="bet" sheetId="18" r:id="rId3"/>
    <sheet name="FOLADI (КМ) (4)" sheetId="27" r:id="rId4"/>
    <sheet name="FOLADIS AMOKREFA" sheetId="12" state="hidden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27" l="1"/>
  <c r="Q8" i="27"/>
  <c r="P7" i="27"/>
  <c r="P6" i="27"/>
  <c r="Q6" i="27" s="1"/>
  <c r="Q7" i="27"/>
  <c r="P5" i="27"/>
  <c r="P4" i="27"/>
  <c r="Q4" i="27" s="1"/>
  <c r="Q5" i="27"/>
  <c r="P25" i="27"/>
  <c r="P20" i="27"/>
  <c r="P19" i="27"/>
  <c r="P17" i="27"/>
  <c r="O12" i="27"/>
  <c r="P10" i="27"/>
  <c r="Q10" i="27" s="1"/>
  <c r="Q25" i="27" s="1"/>
  <c r="P9" i="27"/>
  <c r="Q9" i="27" s="1"/>
  <c r="Q23" i="27"/>
  <c r="P22" i="27"/>
  <c r="Q21" i="27"/>
  <c r="P21" i="27"/>
  <c r="Q20" i="27"/>
  <c r="Q19" i="27"/>
  <c r="P18" i="27"/>
  <c r="Q17" i="27"/>
  <c r="P16" i="27" l="1"/>
  <c r="Q18" i="27"/>
  <c r="P15" i="27"/>
  <c r="Q22" i="27"/>
  <c r="P23" i="27"/>
  <c r="P5" i="18"/>
  <c r="Q5" i="18" s="1"/>
  <c r="P4" i="18"/>
  <c r="Q4" i="18" s="1"/>
  <c r="Q19" i="18" s="1"/>
  <c r="P19" i="18"/>
  <c r="P15" i="18"/>
  <c r="P11" i="18"/>
  <c r="O6" i="18"/>
  <c r="Q9" i="18"/>
  <c r="P17" i="18"/>
  <c r="Q16" i="18"/>
  <c r="P16" i="18"/>
  <c r="Q15" i="18"/>
  <c r="Q14" i="18"/>
  <c r="P14" i="18"/>
  <c r="P13" i="18"/>
  <c r="Q12" i="18"/>
  <c r="P12" i="18"/>
  <c r="Q11" i="18"/>
  <c r="Q16" i="27" l="1"/>
  <c r="Q15" i="27"/>
  <c r="P9" i="18"/>
  <c r="Q13" i="18"/>
  <c r="Q17" i="18"/>
  <c r="P10" i="18"/>
  <c r="Q10" i="18"/>
  <c r="Q24" i="27" l="1"/>
  <c r="Q18" i="18"/>
  <c r="P13" i="13"/>
  <c r="P28" i="13" s="1"/>
  <c r="P5" i="13"/>
  <c r="P20" i="13" s="1"/>
  <c r="P6" i="13"/>
  <c r="P7" i="13"/>
  <c r="P22" i="13" s="1"/>
  <c r="P8" i="13"/>
  <c r="P9" i="13"/>
  <c r="P10" i="13"/>
  <c r="P25" i="13" s="1"/>
  <c r="P11" i="13"/>
  <c r="P12" i="13"/>
  <c r="Q12" i="13" s="1"/>
  <c r="P4" i="13"/>
  <c r="Q4" i="13" s="1"/>
  <c r="O15" i="13"/>
  <c r="P26" i="13"/>
  <c r="Q6" i="13"/>
  <c r="Q21" i="13" s="1"/>
  <c r="P18" i="13" l="1"/>
  <c r="P23" i="13"/>
  <c r="Q8" i="13"/>
  <c r="Q23" i="13" s="1"/>
  <c r="Q9" i="13"/>
  <c r="Q24" i="13" s="1"/>
  <c r="Q18" i="13"/>
  <c r="Q11" i="13"/>
  <c r="Q26" i="13" s="1"/>
  <c r="Q7" i="13"/>
  <c r="Q22" i="13" s="1"/>
  <c r="P19" i="13"/>
  <c r="P21" i="13"/>
  <c r="Q10" i="13"/>
  <c r="Q25" i="13" s="1"/>
  <c r="Q5" i="13"/>
  <c r="Q20" i="13" s="1"/>
  <c r="Q13" i="13"/>
  <c r="Q28" i="13" s="1"/>
  <c r="Q19" i="13"/>
  <c r="P17" i="11"/>
  <c r="O6" i="11"/>
  <c r="P6" i="11" s="1"/>
  <c r="Q27" i="13" l="1"/>
  <c r="P24" i="13"/>
  <c r="Q6" i="11"/>
  <c r="R6" i="11" s="1"/>
  <c r="O7" i="11"/>
  <c r="P7" i="11" s="1"/>
  <c r="R24" i="11"/>
  <c r="Q24" i="11"/>
  <c r="O5" i="11"/>
  <c r="P5" i="11" s="1"/>
  <c r="O8" i="11"/>
  <c r="Q8" i="11" s="1"/>
  <c r="R8" i="11" s="1"/>
  <c r="R23" i="11" s="1"/>
  <c r="O9" i="11"/>
  <c r="Q9" i="11" s="1"/>
  <c r="R9" i="11" s="1"/>
  <c r="R25" i="11" s="1"/>
  <c r="O10" i="11"/>
  <c r="Q10" i="11" s="1"/>
  <c r="R10" i="11" s="1"/>
  <c r="R26" i="11" s="1"/>
  <c r="O11" i="11"/>
  <c r="Q11" i="11" s="1"/>
  <c r="R11" i="11" s="1"/>
  <c r="R27" i="11" s="1"/>
  <c r="O12" i="11"/>
  <c r="Q12" i="11" s="1"/>
  <c r="R12" i="11" s="1"/>
  <c r="R28" i="11" s="1"/>
  <c r="O13" i="11"/>
  <c r="Q13" i="11" s="1"/>
  <c r="R13" i="11" s="1"/>
  <c r="R29" i="11" s="1"/>
  <c r="O14" i="11"/>
  <c r="Q14" i="11" s="1"/>
  <c r="R14" i="11" s="1"/>
  <c r="O15" i="11"/>
  <c r="Q15" i="11" s="1"/>
  <c r="R15" i="11" s="1"/>
  <c r="R31" i="11" s="1"/>
  <c r="Q26" i="11" l="1"/>
  <c r="Q29" i="11"/>
  <c r="Q28" i="11"/>
  <c r="Q25" i="11"/>
  <c r="Q27" i="11"/>
  <c r="Q23" i="11"/>
  <c r="Q7" i="11"/>
  <c r="Q5" i="11"/>
  <c r="R5" i="11" s="1"/>
  <c r="Q31" i="11"/>
  <c r="P15" i="11"/>
  <c r="P14" i="11"/>
  <c r="P13" i="11"/>
  <c r="P12" i="11"/>
  <c r="P11" i="11"/>
  <c r="P10" i="11"/>
  <c r="P9" i="11"/>
  <c r="P8" i="11"/>
  <c r="Q21" i="11" l="1"/>
  <c r="Q20" i="11"/>
  <c r="R7" i="11"/>
  <c r="R22" i="11" s="1"/>
  <c r="Q22" i="11"/>
  <c r="R20" i="11" l="1"/>
  <c r="R21" i="11"/>
  <c r="V25" i="12"/>
  <c r="N25" i="12"/>
  <c r="J25" i="12"/>
  <c r="E25" i="12"/>
  <c r="X25" i="12"/>
  <c r="O25" i="12"/>
  <c r="S25" i="12"/>
  <c r="R25" i="12"/>
  <c r="Q25" i="12"/>
  <c r="M25" i="12"/>
  <c r="T25" i="12"/>
  <c r="Z25" i="12"/>
  <c r="P25" i="12"/>
  <c r="W25" i="12"/>
  <c r="Y25" i="12"/>
  <c r="K25" i="12"/>
  <c r="U25" i="12"/>
  <c r="L25" i="12"/>
  <c r="I25" i="12"/>
  <c r="H25" i="12"/>
  <c r="G25" i="12"/>
  <c r="F25" i="12"/>
  <c r="R30" i="11" l="1"/>
  <c r="Z27" i="12"/>
</calcChain>
</file>

<file path=xl/sharedStrings.xml><?xml version="1.0" encoding="utf-8"?>
<sst xmlns="http://schemas.openxmlformats.org/spreadsheetml/2006/main" count="420" uniqueCount="101">
  <si>
    <t>#</t>
  </si>
  <si>
    <t>X</t>
  </si>
  <si>
    <t>;</t>
  </si>
  <si>
    <t>foladis xarji obieqtze kg</t>
  </si>
  <si>
    <t>kostruqciis dasaxeleba</t>
  </si>
  <si>
    <t>marka</t>
  </si>
  <si>
    <t>foladis marka Вст3кп2</t>
  </si>
  <si>
    <r>
      <t xml:space="preserve">furc.fol.   </t>
    </r>
    <r>
      <rPr>
        <sz val="11"/>
        <color theme="1"/>
        <rFont val="Calibri"/>
        <family val="2"/>
        <charset val="204"/>
        <scheme val="minor"/>
      </rPr>
      <t xml:space="preserve"> ГОСТ 19903-74</t>
    </r>
  </si>
  <si>
    <t>kolonebi</t>
  </si>
  <si>
    <t>kl1</t>
  </si>
  <si>
    <t>kl2</t>
  </si>
  <si>
    <t>kl3</t>
  </si>
  <si>
    <t>rigelebi</t>
  </si>
  <si>
    <t>rg1</t>
  </si>
  <si>
    <t>grZivebi</t>
  </si>
  <si>
    <t>grZ1</t>
  </si>
  <si>
    <t>grZ2</t>
  </si>
  <si>
    <t>grZ3</t>
  </si>
  <si>
    <t>kavSirebi</t>
  </si>
  <si>
    <t>vk-1</t>
  </si>
  <si>
    <t>vk-2</t>
  </si>
  <si>
    <t>kvS-1</t>
  </si>
  <si>
    <t>kvS-2</t>
  </si>
  <si>
    <t>mW-1</t>
  </si>
  <si>
    <t>antresoli</t>
  </si>
  <si>
    <t>­</t>
  </si>
  <si>
    <t>fasadis kedlebi</t>
  </si>
  <si>
    <t>grZ4</t>
  </si>
  <si>
    <t>mW-2</t>
  </si>
  <si>
    <t>dg-4</t>
  </si>
  <si>
    <t>sul</t>
  </si>
  <si>
    <t>jami</t>
  </si>
  <si>
    <t xml:space="preserve">filadis marka С235 </t>
  </si>
  <si>
    <t>ﾧ12</t>
  </si>
  <si>
    <t>ﾧ14</t>
  </si>
  <si>
    <t>Вст3кп2</t>
  </si>
  <si>
    <t>ﾧ16</t>
  </si>
  <si>
    <r>
      <rPr>
        <sz val="10"/>
        <color indexed="8"/>
        <rFont val="Tahoma"/>
        <family val="2"/>
        <charset val="204"/>
      </rPr>
      <t xml:space="preserve">I </t>
    </r>
    <r>
      <rPr>
        <sz val="10"/>
        <color indexed="8"/>
        <rFont val="Arial Unicode MS"/>
        <family val="2"/>
        <charset val="204"/>
      </rPr>
      <t>14 Б1</t>
    </r>
  </si>
  <si>
    <r>
      <rPr>
        <sz val="10"/>
        <color indexed="8"/>
        <rFont val="Tahoma"/>
        <family val="2"/>
        <charset val="204"/>
      </rPr>
      <t xml:space="preserve">I </t>
    </r>
    <r>
      <rPr>
        <sz val="10"/>
        <color indexed="8"/>
        <rFont val="Arial Unicode MS"/>
        <family val="2"/>
        <charset val="204"/>
      </rPr>
      <t>26 Б2</t>
    </r>
    <r>
      <rPr>
        <sz val="11"/>
        <color indexed="8"/>
        <rFont val="Calibri"/>
        <family val="2"/>
        <charset val="204"/>
      </rPr>
      <t/>
    </r>
  </si>
  <si>
    <t xml:space="preserve">L50x5 </t>
  </si>
  <si>
    <t xml:space="preserve">L75x6 </t>
  </si>
  <si>
    <t xml:space="preserve">L75x8 </t>
  </si>
  <si>
    <t xml:space="preserve">L125x8 </t>
  </si>
  <si>
    <t xml:space="preserve">L110x70x8   </t>
  </si>
  <si>
    <t xml:space="preserve">L125x80x7    </t>
  </si>
  <si>
    <r>
      <rPr>
        <sz val="10"/>
        <color indexed="8"/>
        <rFont val="Arial"/>
        <family val="2"/>
        <charset val="204"/>
      </rPr>
      <t>□</t>
    </r>
    <r>
      <rPr>
        <sz val="10"/>
        <color indexed="8"/>
        <rFont val="Arial Unicode MS"/>
        <family val="2"/>
        <charset val="204"/>
      </rPr>
      <t>150x4</t>
    </r>
  </si>
  <si>
    <r>
      <rPr>
        <sz val="10"/>
        <color indexed="8"/>
        <rFont val="Arial"/>
        <family val="2"/>
        <charset val="204"/>
      </rPr>
      <t>□</t>
    </r>
    <r>
      <rPr>
        <sz val="10"/>
        <color indexed="8"/>
        <rFont val="Arial Unicode MS"/>
        <family val="2"/>
        <charset val="204"/>
      </rPr>
      <t>100x3</t>
    </r>
  </si>
  <si>
    <t>ფოლადის მასალის ამოკრეფა</t>
  </si>
  <si>
    <t>კონსტრუქციის დასახელება</t>
  </si>
  <si>
    <t>ელემენტის მარკირება</t>
  </si>
  <si>
    <t>პოზ.
#</t>
  </si>
  <si>
    <t>პროფილი</t>
  </si>
  <si>
    <t>სტანდარტი</t>
  </si>
  <si>
    <t>სიგრძე (მმ)</t>
  </si>
  <si>
    <t>ერთ ელემენტზე</t>
  </si>
  <si>
    <t>რაოდენობა(ც.)</t>
  </si>
  <si>
    <t>სიგრძე
(მ.)</t>
  </si>
  <si>
    <t>წონა (კგ.)</t>
  </si>
  <si>
    <t>მთლიანად</t>
  </si>
  <si>
    <t>ფოლადის მარკა</t>
  </si>
  <si>
    <t>პროფილის ამოკრეფა</t>
  </si>
  <si>
    <t>კოჭი</t>
  </si>
  <si>
    <t>―</t>
  </si>
  <si>
    <t>A500C</t>
  </si>
  <si>
    <t>ჩ.დ.-1</t>
  </si>
  <si>
    <t>ДСТУ 3760-98</t>
  </si>
  <si>
    <t>ორტესებრი</t>
  </si>
  <si>
    <t>შველერი</t>
  </si>
  <si>
    <t>ფურცელი</t>
  </si>
  <si>
    <t>კუთხოვანა1</t>
  </si>
  <si>
    <t>მილკვადრატი1</t>
  </si>
  <si>
    <t>მილი</t>
  </si>
  <si>
    <t>არმატურა</t>
  </si>
  <si>
    <t>D=</t>
  </si>
  <si>
    <t>∟</t>
  </si>
  <si>
    <t>Ø</t>
  </si>
  <si>
    <t>მილკვადრატი2</t>
  </si>
  <si>
    <t>კუთხოვანა2</t>
  </si>
  <si>
    <t>სულ ფოლადი:</t>
  </si>
  <si>
    <t>აუცილებელი გრაფა, რომელიც სპეციფიკაციის დაკოპირებისას აუცილებლად უნდა დაკოპირდეს, თორე ისე  ფოლადის ამოკრეფა არ შესრულდება</t>
  </si>
  <si>
    <t>სულ არმატურა:</t>
  </si>
  <si>
    <t>Excel-ის ფაილის გაგზავნის დროს, მთლიანად ვნიშნავთ სპეციფიკაციას მარცხენა ზედა კუთხიდან, ვაკოპირებთ და ამავე ფურცელზე ვსვავთ PAST VALUES ბრძანებით. (ასეთ შემთხევაში ფორმულები წაიშლება და დარჩება მარტო რიცხვები)</t>
  </si>
  <si>
    <t>მძიმე ბეტონი</t>
  </si>
  <si>
    <t>V =</t>
  </si>
  <si>
    <r>
      <t>მ</t>
    </r>
    <r>
      <rPr>
        <vertAlign val="superscript"/>
        <sz val="12"/>
        <rFont val="Cubicon"/>
        <charset val="204"/>
      </rPr>
      <t>3</t>
    </r>
  </si>
  <si>
    <t>ფურცლეის წონის ამოკრეფა</t>
  </si>
  <si>
    <t>ფურცლეის წონის ამოკრეფა ფურცლის სისქის გათვალისწინებით</t>
  </si>
  <si>
    <t>C235</t>
  </si>
  <si>
    <t>⌶</t>
  </si>
  <si>
    <t>რაოდენობა
(ც.)</t>
  </si>
  <si>
    <t>სიგრძე
(მმ)</t>
  </si>
  <si>
    <t>□</t>
  </si>
  <si>
    <t>ð</t>
  </si>
  <si>
    <t>ﾧ</t>
  </si>
  <si>
    <r>
      <t xml:space="preserve">     </t>
    </r>
    <r>
      <rPr>
        <u/>
        <sz val="14"/>
        <color rgb="FFFF0000"/>
        <rFont val="Cubicon"/>
        <charset val="204"/>
      </rPr>
      <t xml:space="preserve">   </t>
    </r>
    <r>
      <rPr>
        <u/>
        <sz val="16"/>
        <color rgb="FFFF0000"/>
        <rFont val="Cubicon"/>
        <charset val="204"/>
      </rPr>
      <t xml:space="preserve">წ ა ი კ ი თ ხ ე თ: </t>
    </r>
    <r>
      <rPr>
        <sz val="16"/>
        <color rgb="FFFF0000"/>
        <rFont val="Cubicon"/>
        <charset val="204"/>
      </rPr>
      <t xml:space="preserve">
</t>
    </r>
    <r>
      <rPr>
        <sz val="14"/>
        <color rgb="FFFF0000"/>
        <rFont val="Cubicon"/>
        <charset val="204"/>
      </rPr>
      <t xml:space="preserve">
    </t>
    </r>
    <r>
      <rPr>
        <sz val="12"/>
        <color rgb="FFFF0000"/>
        <rFont val="Cubicon"/>
        <charset val="204"/>
      </rPr>
      <t xml:space="preserve"> ფოლადის სპეციფიკაციის დროს ყურადგება მიაქციეთ სტანდარტს და ჩასვით შესაბამისი სტანდარტის პროფილის წონა, ფოლადის მარკა.
       აქ მოცემულია ერთი კონკრეტული სტანდარტის ფოლადის სპეციფიკაცია.</t>
    </r>
  </si>
  <si>
    <t>დ.ა.</t>
  </si>
  <si>
    <t>-</t>
  </si>
  <si>
    <t>lent. saZ.</t>
  </si>
  <si>
    <t>ფასადი</t>
  </si>
  <si>
    <t>ფერმა-1</t>
  </si>
  <si>
    <t>გრძივა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</si>
</sst>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&quot;р.&quot;_-;\-* #,##0.00&quot;р.&quot;_-;_-* &quot;-&quot;??&quot;р.&quot;_-;_-@_-"/>
    <numFmt numFmtId="165" formatCode="0.0"/>
    <numFmt numFmtId="166" formatCode="&quot;S =&quot;\ 0"/>
    <numFmt numFmtId="167" formatCode="&quot;δ=&quot;0"/>
    <numFmt numFmtId="168" formatCode="&quot;ГОСТ&quot;\ 0&quot;-&quot;00"/>
    <numFmt numFmtId="169" formatCode="&quot;⃝ D =&quot;\ 0"/>
    <numFmt numFmtId="170" formatCode="&quot;ГОСТ&quot;\ 0&quot;-&quot;0000"/>
    <numFmt numFmtId="171" formatCode="0;\-0;;@"/>
    <numFmt numFmtId="172" formatCode="0.00;\-0.00;;@"/>
    <numFmt numFmtId="173" formatCode="##0&quot; (ც)&quot;"/>
    <numFmt numFmtId="174" formatCode="&quot;δ =&quot;\ 0"/>
    <numFmt numFmtId="175" formatCode="&quot;B&quot;0"/>
    <numFmt numFmtId="176" formatCode="&quot;X&quot;\ 0"/>
    <numFmt numFmtId="177" formatCode="&quot;=&quot;\ 0"/>
    <numFmt numFmtId="178" formatCode="0.0;\-0.0;;@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AcadMtav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GEO-GrigoliaMtavr"/>
      <family val="2"/>
    </font>
    <font>
      <sz val="12"/>
      <name val="GEO-GrigoliaMtavr"/>
      <family val="2"/>
    </font>
    <font>
      <sz val="12"/>
      <name val="AcadMtavr"/>
    </font>
    <font>
      <sz val="10"/>
      <name val="Times New Roman"/>
      <family val="1"/>
      <charset val="204"/>
    </font>
    <font>
      <sz val="10"/>
      <color indexed="8"/>
      <name val="AcadMtavr"/>
    </font>
    <font>
      <sz val="11"/>
      <color indexed="8"/>
      <name val="AcadMtavr"/>
    </font>
    <font>
      <sz val="11"/>
      <color indexed="8"/>
      <name val="Calibri"/>
      <family val="2"/>
      <charset val="204"/>
    </font>
    <font>
      <sz val="10"/>
      <color indexed="8"/>
      <name val="Arial Unicode MS"/>
      <family val="2"/>
      <charset val="204"/>
    </font>
    <font>
      <sz val="10"/>
      <color indexed="8"/>
      <name val="Tahoma"/>
      <family val="2"/>
      <charset val="204"/>
    </font>
    <font>
      <sz val="10"/>
      <name val="Arial Unicode MS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 Unicode MS"/>
      <family val="2"/>
      <charset val="204"/>
    </font>
    <font>
      <sz val="11"/>
      <color indexed="8"/>
      <name val="Arial Unicode MS"/>
      <family val="2"/>
      <charset val="204"/>
    </font>
    <font>
      <b/>
      <sz val="12"/>
      <name val="Cubicon"/>
      <charset val="204"/>
    </font>
    <font>
      <sz val="10"/>
      <name val="Cubicon"/>
      <charset val="204"/>
    </font>
    <font>
      <sz val="12"/>
      <name val="Cubicon"/>
      <charset val="204"/>
    </font>
    <font>
      <sz val="12"/>
      <color rgb="FFFF0000"/>
      <name val="Cubicon"/>
      <charset val="204"/>
    </font>
    <font>
      <sz val="10"/>
      <color indexed="8"/>
      <name val="Cubicon"/>
      <charset val="204"/>
    </font>
    <font>
      <sz val="14"/>
      <name val="Cubicon"/>
      <charset val="204"/>
    </font>
    <font>
      <b/>
      <sz val="16"/>
      <name val="Calibri"/>
      <family val="2"/>
      <charset val="204"/>
    </font>
    <font>
      <sz val="11"/>
      <name val="Arial"/>
      <family val="2"/>
      <charset val="204"/>
    </font>
    <font>
      <sz val="12"/>
      <name val="არიალ"/>
      <charset val="204"/>
    </font>
    <font>
      <sz val="11"/>
      <name val="არიალ"/>
      <charset val="204"/>
    </font>
    <font>
      <sz val="10"/>
      <color rgb="FF00B050"/>
      <name val="Cubicon"/>
      <charset val="204"/>
    </font>
    <font>
      <sz val="10"/>
      <color rgb="FF00B050"/>
      <name val="Arial"/>
      <family val="2"/>
      <charset val="204"/>
    </font>
    <font>
      <sz val="12"/>
      <color rgb="FFFF0000"/>
      <name val="ცუბიცონ"/>
      <charset val="204"/>
    </font>
    <font>
      <sz val="10"/>
      <color rgb="FFFF0000"/>
      <name val="Cubicon"/>
      <charset val="204"/>
    </font>
    <font>
      <vertAlign val="superscript"/>
      <sz val="12"/>
      <name val="Cubicon"/>
      <charset val="204"/>
    </font>
    <font>
      <sz val="9"/>
      <color rgb="FFFF0000"/>
      <name val="Cubicon"/>
      <charset val="204"/>
    </font>
    <font>
      <b/>
      <sz val="30"/>
      <name val="Times New Roman"/>
      <family val="1"/>
      <charset val="204"/>
    </font>
    <font>
      <b/>
      <sz val="30"/>
      <name val="Symbol"/>
      <family val="1"/>
      <charset val="2"/>
    </font>
    <font>
      <sz val="30"/>
      <name val="Arial Unicode MS"/>
      <family val="2"/>
      <charset val="204"/>
    </font>
    <font>
      <b/>
      <sz val="15"/>
      <name val="AcadMtavr"/>
    </font>
    <font>
      <sz val="25"/>
      <name val="Arial Unicode MS"/>
      <family val="2"/>
      <charset val="204"/>
    </font>
    <font>
      <sz val="30"/>
      <name val="Times New Roman"/>
      <family val="1"/>
      <charset val="204"/>
    </font>
    <font>
      <b/>
      <sz val="25"/>
      <name val="Symbol"/>
      <family val="1"/>
      <charset val="2"/>
    </font>
    <font>
      <sz val="14"/>
      <color rgb="FFFF0000"/>
      <name val="Cubicon"/>
      <charset val="204"/>
    </font>
    <font>
      <sz val="16"/>
      <color rgb="FFFF0000"/>
      <name val="Cubicon"/>
      <charset val="204"/>
    </font>
    <font>
      <u/>
      <sz val="14"/>
      <color rgb="FFFF0000"/>
      <name val="Cubicon"/>
      <charset val="204"/>
    </font>
    <font>
      <u/>
      <sz val="16"/>
      <color rgb="FFFF0000"/>
      <name val="Cubico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8" fillId="0" borderId="0">
      <alignment horizontal="center" vertical="center"/>
    </xf>
    <xf numFmtId="164" fontId="10" fillId="0" borderId="0" applyFont="0" applyFill="0" applyBorder="0" applyAlignment="0" applyProtection="0"/>
  </cellStyleXfs>
  <cellXfs count="393">
    <xf numFmtId="0" fontId="0" fillId="0" borderId="0" xfId="0"/>
    <xf numFmtId="0" fontId="3" fillId="0" borderId="0" xfId="1" applyAlignment="1">
      <alignment horizontal="left"/>
    </xf>
    <xf numFmtId="0" fontId="3" fillId="0" borderId="0" xfId="1"/>
    <xf numFmtId="0" fontId="7" fillId="0" borderId="0" xfId="1" applyFont="1"/>
    <xf numFmtId="0" fontId="7" fillId="0" borderId="0" xfId="1" applyFont="1" applyAlignment="1">
      <alignment horizontal="right"/>
    </xf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1" fontId="3" fillId="0" borderId="0" xfId="1" applyNumberFormat="1"/>
    <xf numFmtId="0" fontId="3" fillId="0" borderId="0" xfId="1" applyAlignment="1">
      <alignment horizontal="left"/>
    </xf>
    <xf numFmtId="0" fontId="8" fillId="0" borderId="0" xfId="3">
      <alignment horizontal="center" vertical="center"/>
    </xf>
    <xf numFmtId="164" fontId="0" fillId="0" borderId="0" xfId="4" applyFont="1" applyBorder="1" applyAlignment="1">
      <alignment vertical="center"/>
    </xf>
    <xf numFmtId="0" fontId="8" fillId="0" borderId="4" xfId="3" applyBorder="1" applyAlignment="1">
      <alignment horizontal="center" vertical="center" wrapText="1"/>
    </xf>
    <xf numFmtId="1" fontId="8" fillId="0" borderId="4" xfId="3" applyNumberFormat="1" applyBorder="1" applyAlignment="1">
      <alignment horizontal="center" vertical="center" wrapText="1"/>
    </xf>
    <xf numFmtId="1" fontId="8" fillId="0" borderId="4" xfId="3" applyNumberFormat="1" applyFill="1" applyBorder="1" applyAlignment="1">
      <alignment horizontal="center" vertical="center" wrapText="1"/>
    </xf>
    <xf numFmtId="1" fontId="8" fillId="0" borderId="0" xfId="3" applyNumberFormat="1">
      <alignment horizontal="center" vertical="center"/>
    </xf>
    <xf numFmtId="1" fontId="8" fillId="0" borderId="2" xfId="3" applyNumberFormat="1" applyBorder="1" applyAlignment="1">
      <alignment horizontal="center" vertical="center" wrapText="1"/>
    </xf>
    <xf numFmtId="0" fontId="8" fillId="0" borderId="1" xfId="3" applyBorder="1">
      <alignment horizontal="center" vertical="center"/>
    </xf>
    <xf numFmtId="1" fontId="8" fillId="0" borderId="2" xfId="3" applyNumberFormat="1" applyFill="1" applyBorder="1" applyAlignment="1">
      <alignment horizontal="center" vertical="center" wrapText="1"/>
    </xf>
    <xf numFmtId="1" fontId="8" fillId="0" borderId="12" xfId="3" applyNumberFormat="1" applyBorder="1" applyAlignment="1">
      <alignment horizontal="center" vertical="center" wrapText="1"/>
    </xf>
    <xf numFmtId="1" fontId="8" fillId="0" borderId="1" xfId="3" applyNumberFormat="1" applyBorder="1">
      <alignment horizontal="center" vertical="center"/>
    </xf>
    <xf numFmtId="0" fontId="8" fillId="0" borderId="1" xfId="3" applyBorder="1" applyAlignment="1">
      <alignment horizontal="center" vertical="center" wrapText="1"/>
    </xf>
    <xf numFmtId="1" fontId="8" fillId="0" borderId="1" xfId="3" applyNumberFormat="1" applyBorder="1" applyAlignment="1">
      <alignment horizontal="center" vertical="center" wrapText="1"/>
    </xf>
    <xf numFmtId="1" fontId="8" fillId="0" borderId="1" xfId="3" applyNumberFormat="1" applyFill="1" applyBorder="1" applyAlignment="1">
      <alignment horizontal="center" vertical="center" wrapText="1"/>
    </xf>
    <xf numFmtId="1" fontId="8" fillId="0" borderId="10" xfId="3" applyNumberFormat="1" applyBorder="1" applyAlignment="1">
      <alignment horizontal="center" vertical="center" wrapText="1"/>
    </xf>
    <xf numFmtId="1" fontId="11" fillId="0" borderId="1" xfId="3" applyNumberFormat="1" applyFont="1" applyFill="1" applyBorder="1" applyAlignment="1">
      <alignment horizontal="center" vertical="center" wrapText="1"/>
    </xf>
    <xf numFmtId="1" fontId="8" fillId="0" borderId="10" xfId="3" applyNumberFormat="1" applyFill="1" applyBorder="1" applyAlignment="1">
      <alignment horizontal="center" vertical="center" wrapText="1"/>
    </xf>
    <xf numFmtId="1" fontId="8" fillId="0" borderId="1" xfId="3" applyNumberFormat="1" applyFill="1" applyBorder="1">
      <alignment horizontal="center" vertical="center"/>
    </xf>
    <xf numFmtId="1" fontId="8" fillId="0" borderId="6" xfId="3" applyNumberFormat="1" applyBorder="1" applyAlignment="1">
      <alignment horizontal="center" vertical="center" wrapText="1"/>
    </xf>
    <xf numFmtId="1" fontId="8" fillId="0" borderId="6" xfId="3" applyNumberFormat="1" applyBorder="1">
      <alignment horizontal="center" vertical="center"/>
    </xf>
    <xf numFmtId="1" fontId="8" fillId="0" borderId="4" xfId="3" applyNumberFormat="1" applyBorder="1">
      <alignment horizontal="center" vertical="center"/>
    </xf>
    <xf numFmtId="0" fontId="8" fillId="0" borderId="0" xfId="3" applyAlignment="1">
      <alignment horizontal="center" vertical="center" wrapText="1"/>
    </xf>
    <xf numFmtId="0" fontId="8" fillId="0" borderId="0" xfId="3" applyFill="1" applyAlignment="1">
      <alignment horizontal="center" vertical="center" wrapText="1"/>
    </xf>
    <xf numFmtId="1" fontId="8" fillId="0" borderId="0" xfId="3" applyNumberFormat="1" applyAlignment="1">
      <alignment horizontal="center" vertical="center" wrapText="1"/>
    </xf>
    <xf numFmtId="165" fontId="8" fillId="0" borderId="0" xfId="3" applyNumberFormat="1">
      <alignment horizontal="center" vertical="center"/>
    </xf>
    <xf numFmtId="0" fontId="8" fillId="0" borderId="0" xfId="3" applyFill="1">
      <alignment horizontal="center" vertical="center"/>
    </xf>
    <xf numFmtId="0" fontId="15" fillId="0" borderId="0" xfId="3" applyNumberFormat="1" applyFont="1" applyBorder="1" applyAlignment="1">
      <alignment horizontal="center" vertical="center" wrapText="1"/>
    </xf>
    <xf numFmtId="0" fontId="8" fillId="0" borderId="0" xfId="3" applyBorder="1">
      <alignment horizontal="center" vertical="center"/>
    </xf>
    <xf numFmtId="0" fontId="8" fillId="0" borderId="2" xfId="3" applyBorder="1" applyAlignment="1">
      <alignment horizontal="center" vertical="center" wrapText="1"/>
    </xf>
    <xf numFmtId="0" fontId="8" fillId="0" borderId="20" xfId="3" applyBorder="1" applyAlignment="1">
      <alignment horizontal="center" vertical="center" wrapText="1"/>
    </xf>
    <xf numFmtId="0" fontId="8" fillId="0" borderId="29" xfId="3" applyBorder="1" applyAlignment="1">
      <alignment horizontal="center" vertical="center" wrapText="1"/>
    </xf>
    <xf numFmtId="1" fontId="11" fillId="0" borderId="29" xfId="3" applyNumberFormat="1" applyFont="1" applyFill="1" applyBorder="1" applyAlignment="1">
      <alignment horizontal="center" vertical="center" wrapText="1"/>
    </xf>
    <xf numFmtId="1" fontId="8" fillId="0" borderId="29" xfId="3" applyNumberFormat="1" applyBorder="1" applyAlignment="1">
      <alignment horizontal="center" vertical="center" wrapText="1"/>
    </xf>
    <xf numFmtId="1" fontId="8" fillId="0" borderId="29" xfId="3" applyNumberFormat="1" applyFill="1" applyBorder="1" applyAlignment="1">
      <alignment horizontal="center" vertical="center" wrapText="1"/>
    </xf>
    <xf numFmtId="1" fontId="8" fillId="0" borderId="29" xfId="3" applyNumberFormat="1" applyBorder="1">
      <alignment horizontal="center" vertical="center"/>
    </xf>
    <xf numFmtId="1" fontId="8" fillId="0" borderId="30" xfId="3" applyNumberFormat="1" applyBorder="1">
      <alignment horizontal="center" vertical="center"/>
    </xf>
    <xf numFmtId="0" fontId="8" fillId="0" borderId="32" xfId="3" applyBorder="1" applyAlignment="1">
      <alignment horizontal="center" vertical="center" wrapText="1"/>
    </xf>
    <xf numFmtId="0" fontId="8" fillId="0" borderId="33" xfId="3" applyBorder="1" applyAlignment="1">
      <alignment horizontal="center" vertical="center" wrapText="1"/>
    </xf>
    <xf numFmtId="0" fontId="8" fillId="0" borderId="33" xfId="3" applyFill="1" applyBorder="1" applyAlignment="1">
      <alignment horizontal="center" vertical="center" wrapText="1"/>
    </xf>
    <xf numFmtId="0" fontId="8" fillId="0" borderId="34" xfId="3" applyBorder="1" applyAlignment="1">
      <alignment horizontal="center" vertical="center" wrapText="1"/>
    </xf>
    <xf numFmtId="0" fontId="8" fillId="0" borderId="20" xfId="3" applyBorder="1">
      <alignment horizontal="center" vertical="center"/>
    </xf>
    <xf numFmtId="0" fontId="8" fillId="0" borderId="35" xfId="3" applyFill="1" applyBorder="1" applyAlignment="1">
      <alignment horizontal="center" vertical="center" wrapText="1"/>
    </xf>
    <xf numFmtId="1" fontId="11" fillId="0" borderId="4" xfId="3" applyNumberFormat="1" applyFont="1" applyFill="1" applyBorder="1" applyAlignment="1">
      <alignment horizontal="center" vertical="center" wrapText="1"/>
    </xf>
    <xf numFmtId="1" fontId="8" fillId="0" borderId="36" xfId="3" applyNumberFormat="1" applyFill="1" applyBorder="1" applyAlignment="1">
      <alignment horizontal="center" vertical="center" wrapText="1"/>
    </xf>
    <xf numFmtId="1" fontId="8" fillId="0" borderId="4" xfId="3" applyNumberFormat="1" applyFill="1" applyBorder="1">
      <alignment horizontal="center" vertical="center"/>
    </xf>
    <xf numFmtId="1" fontId="8" fillId="0" borderId="5" xfId="3" applyNumberFormat="1" applyFill="1" applyBorder="1">
      <alignment horizontal="center" vertical="center"/>
    </xf>
    <xf numFmtId="1" fontId="8" fillId="0" borderId="8" xfId="3" applyNumberFormat="1" applyFill="1" applyBorder="1">
      <alignment horizontal="center" vertical="center"/>
    </xf>
    <xf numFmtId="0" fontId="11" fillId="0" borderId="37" xfId="3" applyFont="1" applyFill="1" applyBorder="1" applyAlignment="1">
      <alignment horizontal="center" vertical="center" wrapText="1"/>
    </xf>
    <xf numFmtId="0" fontId="8" fillId="0" borderId="6" xfId="3" applyFill="1" applyBorder="1">
      <alignment horizontal="center" vertical="center"/>
    </xf>
    <xf numFmtId="1" fontId="8" fillId="0" borderId="6" xfId="3" applyNumberFormat="1" applyFill="1" applyBorder="1" applyAlignment="1">
      <alignment horizontal="center" vertical="center" wrapText="1"/>
    </xf>
    <xf numFmtId="1" fontId="8" fillId="0" borderId="6" xfId="3" applyNumberFormat="1" applyFill="1" applyBorder="1">
      <alignment horizontal="center" vertical="center"/>
    </xf>
    <xf numFmtId="1" fontId="8" fillId="0" borderId="7" xfId="3" applyNumberFormat="1" applyFill="1" applyBorder="1">
      <alignment horizontal="center" vertical="center"/>
    </xf>
    <xf numFmtId="167" fontId="11" fillId="0" borderId="9" xfId="3" applyNumberFormat="1" applyFont="1" applyBorder="1" applyAlignment="1">
      <alignment horizontal="center" vertical="center" wrapText="1"/>
    </xf>
    <xf numFmtId="167" fontId="11" fillId="0" borderId="38" xfId="3" applyNumberFormat="1" applyFont="1" applyBorder="1" applyAlignment="1">
      <alignment horizontal="center" vertical="center" wrapText="1"/>
    </xf>
    <xf numFmtId="167" fontId="11" fillId="0" borderId="28" xfId="3" applyNumberFormat="1" applyFont="1" applyBorder="1" applyAlignment="1">
      <alignment horizontal="center" vertical="center" wrapText="1"/>
    </xf>
    <xf numFmtId="0" fontId="8" fillId="0" borderId="35" xfId="3" applyBorder="1" applyAlignment="1">
      <alignment horizontal="center" vertical="center" wrapText="1"/>
    </xf>
    <xf numFmtId="168" fontId="8" fillId="0" borderId="4" xfId="3" applyNumberFormat="1" applyBorder="1" applyAlignment="1">
      <alignment horizontal="center" vertical="center" wrapText="1"/>
    </xf>
    <xf numFmtId="1" fontId="8" fillId="0" borderId="36" xfId="3" applyNumberFormat="1" applyBorder="1" applyAlignment="1">
      <alignment horizontal="center" vertical="center" wrapText="1"/>
    </xf>
    <xf numFmtId="1" fontId="8" fillId="0" borderId="5" xfId="3" applyNumberFormat="1" applyBorder="1">
      <alignment horizontal="center" vertical="center"/>
    </xf>
    <xf numFmtId="1" fontId="8" fillId="0" borderId="8" xfId="3" applyNumberFormat="1" applyBorder="1">
      <alignment horizontal="center" vertical="center"/>
    </xf>
    <xf numFmtId="0" fontId="8" fillId="0" borderId="39" xfId="3" applyBorder="1" applyAlignment="1">
      <alignment horizontal="center" vertical="center" wrapText="1"/>
    </xf>
    <xf numFmtId="0" fontId="8" fillId="0" borderId="40" xfId="3" applyBorder="1" applyAlignment="1">
      <alignment horizontal="center" vertical="center" wrapText="1"/>
    </xf>
    <xf numFmtId="1" fontId="8" fillId="0" borderId="40" xfId="3" applyNumberFormat="1" applyBorder="1" applyAlignment="1">
      <alignment horizontal="center" vertical="center" wrapText="1"/>
    </xf>
    <xf numFmtId="1" fontId="8" fillId="0" borderId="40" xfId="3" applyNumberFormat="1" applyFill="1" applyBorder="1" applyAlignment="1">
      <alignment horizontal="center" vertical="center" wrapText="1"/>
    </xf>
    <xf numFmtId="1" fontId="8" fillId="0" borderId="27" xfId="3" applyNumberFormat="1" applyBorder="1" applyAlignment="1">
      <alignment horizontal="center" vertical="center" wrapText="1"/>
    </xf>
    <xf numFmtId="1" fontId="8" fillId="0" borderId="7" xfId="3" applyNumberFormat="1" applyBorder="1">
      <alignment horizontal="center" vertical="center"/>
    </xf>
    <xf numFmtId="0" fontId="8" fillId="0" borderId="22" xfId="3" applyBorder="1" applyAlignment="1">
      <alignment horizontal="center" vertical="center" wrapText="1"/>
    </xf>
    <xf numFmtId="1" fontId="8" fillId="0" borderId="41" xfId="3" applyNumberFormat="1" applyBorder="1" applyAlignment="1">
      <alignment horizontal="center" vertical="center" wrapText="1"/>
    </xf>
    <xf numFmtId="0" fontId="8" fillId="0" borderId="37" xfId="3" applyBorder="1" applyAlignment="1">
      <alignment horizontal="center" vertical="center" wrapText="1"/>
    </xf>
    <xf numFmtId="0" fontId="8" fillId="0" borderId="6" xfId="3" applyBorder="1" applyAlignment="1">
      <alignment horizontal="center" vertical="center" wrapText="1"/>
    </xf>
    <xf numFmtId="1" fontId="8" fillId="0" borderId="42" xfId="3" applyNumberFormat="1" applyBorder="1" applyAlignment="1">
      <alignment horizontal="center" vertical="center" wrapText="1"/>
    </xf>
    <xf numFmtId="0" fontId="8" fillId="0" borderId="18" xfId="3" applyBorder="1" applyAlignment="1">
      <alignment horizontal="center" vertical="center"/>
    </xf>
    <xf numFmtId="0" fontId="8" fillId="0" borderId="26" xfId="3" applyBorder="1" applyAlignment="1">
      <alignment horizontal="center" vertical="center" wrapText="1"/>
    </xf>
    <xf numFmtId="0" fontId="11" fillId="0" borderId="43" xfId="3" applyFont="1" applyFill="1" applyBorder="1" applyAlignment="1">
      <alignment horizontal="center" vertical="center" wrapText="1"/>
    </xf>
    <xf numFmtId="1" fontId="11" fillId="0" borderId="3" xfId="3" applyNumberFormat="1" applyFont="1" applyFill="1" applyBorder="1" applyAlignment="1">
      <alignment horizontal="center" vertical="center" wrapText="1"/>
    </xf>
    <xf numFmtId="1" fontId="8" fillId="0" borderId="3" xfId="3" applyNumberFormat="1" applyFill="1" applyBorder="1" applyAlignment="1">
      <alignment horizontal="center" vertical="center" wrapText="1"/>
    </xf>
    <xf numFmtId="1" fontId="8" fillId="0" borderId="14" xfId="3" applyNumberFormat="1" applyFill="1" applyBorder="1" applyAlignment="1">
      <alignment horizontal="center" vertical="center" wrapText="1"/>
    </xf>
    <xf numFmtId="1" fontId="8" fillId="0" borderId="3" xfId="3" applyNumberFormat="1" applyFill="1" applyBorder="1">
      <alignment horizontal="center" vertical="center"/>
    </xf>
    <xf numFmtId="169" fontId="16" fillId="0" borderId="17" xfId="3" applyNumberFormat="1" applyFont="1" applyBorder="1" applyAlignment="1">
      <alignment horizontal="center" wrapText="1"/>
    </xf>
    <xf numFmtId="0" fontId="11" fillId="0" borderId="17" xfId="3" applyFont="1" applyFill="1" applyBorder="1" applyAlignment="1">
      <alignment horizontal="center" wrapText="1"/>
    </xf>
    <xf numFmtId="0" fontId="11" fillId="0" borderId="17" xfId="3" applyFont="1" applyBorder="1" applyAlignment="1">
      <alignment horizontal="center" wrapText="1"/>
    </xf>
    <xf numFmtId="0" fontId="11" fillId="0" borderId="9" xfId="3" applyFont="1" applyBorder="1" applyAlignment="1">
      <alignment horizontal="center" wrapText="1"/>
    </xf>
    <xf numFmtId="0" fontId="11" fillId="0" borderId="28" xfId="3" applyFont="1" applyBorder="1" applyAlignment="1">
      <alignment horizontal="center" wrapText="1"/>
    </xf>
    <xf numFmtId="0" fontId="13" fillId="0" borderId="17" xfId="3" applyFont="1" applyFill="1" applyBorder="1" applyAlignment="1">
      <alignment horizontal="center" wrapText="1"/>
    </xf>
    <xf numFmtId="168" fontId="11" fillId="0" borderId="26" xfId="3" applyNumberFormat="1" applyFont="1" applyBorder="1" applyAlignment="1">
      <alignment horizontal="center" vertical="top" wrapText="1"/>
    </xf>
    <xf numFmtId="168" fontId="11" fillId="0" borderId="18" xfId="3" applyNumberFormat="1" applyFont="1" applyBorder="1" applyAlignment="1">
      <alignment horizontal="center" vertical="top" wrapText="1"/>
    </xf>
    <xf numFmtId="1" fontId="8" fillId="0" borderId="20" xfId="3" applyNumberFormat="1" applyBorder="1">
      <alignment horizontal="center" vertical="center"/>
    </xf>
    <xf numFmtId="170" fontId="11" fillId="0" borderId="18" xfId="3" applyNumberFormat="1" applyFont="1" applyBorder="1" applyAlignment="1">
      <alignment horizontal="center" vertical="top" wrapText="1"/>
    </xf>
    <xf numFmtId="171" fontId="19" fillId="2" borderId="1" xfId="1" applyNumberFormat="1" applyFont="1" applyFill="1" applyBorder="1" applyAlignment="1">
      <alignment horizontal="center" vertical="center"/>
    </xf>
    <xf numFmtId="0" fontId="18" fillId="0" borderId="0" xfId="1" applyFont="1" applyBorder="1"/>
    <xf numFmtId="0" fontId="18" fillId="0" borderId="0" xfId="1" applyFont="1"/>
    <xf numFmtId="0" fontId="18" fillId="0" borderId="0" xfId="1" applyFont="1" applyBorder="1" applyAlignment="1">
      <alignment horizontal="center" vertical="center"/>
    </xf>
    <xf numFmtId="0" fontId="18" fillId="0" borderId="0" xfId="1" applyNumberFormat="1" applyFont="1" applyBorder="1"/>
    <xf numFmtId="0" fontId="19" fillId="0" borderId="1" xfId="1" applyFont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right" vertical="center" textRotation="90" wrapText="1"/>
    </xf>
    <xf numFmtId="173" fontId="19" fillId="0" borderId="33" xfId="1" applyNumberFormat="1" applyFont="1" applyFill="1" applyBorder="1" applyAlignment="1">
      <alignment horizontal="center" vertical="center" textRotation="90" wrapText="1"/>
    </xf>
    <xf numFmtId="0" fontId="18" fillId="0" borderId="0" xfId="1" applyFont="1" applyFill="1" applyBorder="1" applyAlignment="1">
      <alignment horizontal="right" vertical="center" textRotation="90" wrapText="1"/>
    </xf>
    <xf numFmtId="173" fontId="19" fillId="0" borderId="0" xfId="1" applyNumberFormat="1" applyFont="1" applyFill="1" applyBorder="1" applyAlignment="1">
      <alignment horizontal="center" vertical="center" textRotation="90" wrapText="1"/>
    </xf>
    <xf numFmtId="0" fontId="19" fillId="0" borderId="12" xfId="1" applyFont="1" applyBorder="1" applyAlignment="1">
      <alignment horizontal="center" vertical="center" textRotation="90" wrapText="1"/>
    </xf>
    <xf numFmtId="1" fontId="19" fillId="0" borderId="2" xfId="1" applyNumberFormat="1" applyFont="1" applyBorder="1" applyAlignment="1">
      <alignment horizontal="center" vertical="center" wrapText="1"/>
    </xf>
    <xf numFmtId="168" fontId="18" fillId="0" borderId="1" xfId="1" applyNumberFormat="1" applyFont="1" applyBorder="1" applyAlignment="1">
      <alignment horizontal="center" vertical="center" wrapText="1"/>
    </xf>
    <xf numFmtId="168" fontId="21" fillId="0" borderId="1" xfId="3" applyNumberFormat="1" applyFont="1" applyBorder="1" applyAlignment="1">
      <alignment horizontal="center" vertical="center" wrapText="1"/>
    </xf>
    <xf numFmtId="170" fontId="18" fillId="0" borderId="1" xfId="1" applyNumberFormat="1" applyFont="1" applyBorder="1" applyAlignment="1">
      <alignment horizontal="center" vertical="center" wrapText="1"/>
    </xf>
    <xf numFmtId="0" fontId="20" fillId="0" borderId="13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72" fontId="19" fillId="2" borderId="1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/>
    <xf numFmtId="0" fontId="17" fillId="0" borderId="12" xfId="1" applyFont="1" applyBorder="1" applyAlignment="1">
      <alignment horizontal="right"/>
    </xf>
    <xf numFmtId="0" fontId="17" fillId="0" borderId="10" xfId="1" applyFont="1" applyBorder="1" applyAlignment="1">
      <alignment horizontal="right" vertical="center"/>
    </xf>
    <xf numFmtId="168" fontId="18" fillId="0" borderId="33" xfId="1" applyNumberFormat="1" applyFont="1" applyBorder="1" applyAlignment="1">
      <alignment horizontal="center" vertical="center" wrapText="1"/>
    </xf>
    <xf numFmtId="168" fontId="21" fillId="0" borderId="33" xfId="3" applyNumberFormat="1" applyFont="1" applyBorder="1" applyAlignment="1">
      <alignment horizontal="center" vertical="center" wrapText="1"/>
    </xf>
    <xf numFmtId="170" fontId="18" fillId="0" borderId="33" xfId="1" applyNumberFormat="1" applyFont="1" applyBorder="1" applyAlignment="1">
      <alignment horizontal="center" vertical="center" wrapText="1"/>
    </xf>
    <xf numFmtId="0" fontId="18" fillId="0" borderId="13" xfId="1" applyFont="1" applyBorder="1"/>
    <xf numFmtId="0" fontId="18" fillId="0" borderId="13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top" wrapText="1"/>
    </xf>
    <xf numFmtId="172" fontId="2" fillId="2" borderId="2" xfId="0" applyNumberFormat="1" applyFont="1" applyFill="1" applyBorder="1" applyAlignment="1" applyProtection="1">
      <alignment horizontal="center" vertical="center"/>
      <protection locked="0"/>
    </xf>
    <xf numFmtId="168" fontId="18" fillId="0" borderId="1" xfId="1" applyNumberFormat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168" fontId="21" fillId="0" borderId="1" xfId="3" applyNumberFormat="1" applyFont="1" applyFill="1" applyBorder="1" applyAlignment="1">
      <alignment horizontal="center" vertical="center" wrapText="1"/>
    </xf>
    <xf numFmtId="2" fontId="18" fillId="0" borderId="0" xfId="1" applyNumberFormat="1" applyFont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" fontId="19" fillId="0" borderId="0" xfId="1" applyNumberFormat="1" applyFont="1" applyBorder="1" applyAlignment="1">
      <alignment horizontal="center" vertical="center" textRotation="90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33" xfId="1" applyFont="1" applyBorder="1" applyAlignment="1">
      <alignment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18" fillId="0" borderId="0" xfId="1" applyFont="1" applyBorder="1" applyAlignment="1">
      <alignment horizontal="right"/>
    </xf>
    <xf numFmtId="0" fontId="18" fillId="0" borderId="0" xfId="1" applyFont="1" applyBorder="1" applyAlignment="1">
      <alignment horizontal="center"/>
    </xf>
    <xf numFmtId="0" fontId="18" fillId="0" borderId="0" xfId="1" applyFont="1" applyBorder="1" applyAlignment="1">
      <alignment horizontal="left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right" vertical="center"/>
    </xf>
    <xf numFmtId="0" fontId="19" fillId="0" borderId="0" xfId="1" applyNumberFormat="1" applyFont="1" applyBorder="1" applyAlignment="1">
      <alignment horizontal="right" vertical="center" wrapText="1"/>
    </xf>
    <xf numFmtId="0" fontId="24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19" fillId="0" borderId="0" xfId="1" applyNumberFormat="1" applyFont="1" applyFill="1" applyBorder="1" applyAlignment="1">
      <alignment horizontal="right" vertical="center" wrapText="1"/>
    </xf>
    <xf numFmtId="0" fontId="23" fillId="0" borderId="10" xfId="1" applyFont="1" applyFill="1" applyBorder="1" applyAlignment="1">
      <alignment horizontal="right" vertical="center" wrapText="1"/>
    </xf>
    <xf numFmtId="0" fontId="24" fillId="0" borderId="11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right" vertical="center"/>
    </xf>
    <xf numFmtId="3" fontId="2" fillId="0" borderId="11" xfId="1" applyNumberFormat="1" applyFont="1" applyFill="1" applyBorder="1" applyAlignment="1">
      <alignment horizontal="center" vertical="center" wrapText="1"/>
    </xf>
    <xf numFmtId="3" fontId="2" fillId="0" borderId="11" xfId="1" applyNumberFormat="1" applyFont="1" applyFill="1" applyBorder="1" applyAlignment="1">
      <alignment horizontal="left" vertical="center" wrapText="1"/>
    </xf>
    <xf numFmtId="3" fontId="2" fillId="0" borderId="11" xfId="1" applyNumberFormat="1" applyFont="1" applyFill="1" applyBorder="1" applyAlignment="1">
      <alignment vertical="center" wrapText="1"/>
    </xf>
    <xf numFmtId="3" fontId="2" fillId="0" borderId="33" xfId="1" applyNumberFormat="1" applyFont="1" applyFill="1" applyBorder="1" applyAlignment="1">
      <alignment vertical="center" wrapText="1"/>
    </xf>
    <xf numFmtId="0" fontId="19" fillId="0" borderId="10" xfId="1" applyNumberFormat="1" applyFont="1" applyBorder="1" applyAlignment="1">
      <alignment horizontal="right" vertical="center" wrapText="1"/>
    </xf>
    <xf numFmtId="0" fontId="24" fillId="0" borderId="11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left" vertical="center" wrapText="1"/>
    </xf>
    <xf numFmtId="0" fontId="23" fillId="0" borderId="10" xfId="1" applyFont="1" applyBorder="1" applyAlignment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Border="1" applyAlignment="1">
      <alignment horizontal="left" vertical="center"/>
    </xf>
    <xf numFmtId="0" fontId="2" fillId="0" borderId="11" xfId="1" applyFont="1" applyFill="1" applyBorder="1" applyAlignment="1">
      <alignment horizontal="right" vertical="center" wrapText="1"/>
    </xf>
    <xf numFmtId="0" fontId="2" fillId="0" borderId="0" xfId="1" applyNumberFormat="1" applyFont="1" applyBorder="1" applyAlignment="1">
      <alignment horizontal="right" vertical="center" wrapText="1"/>
    </xf>
    <xf numFmtId="0" fontId="2" fillId="0" borderId="11" xfId="1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horizontal="right" vertical="center" wrapText="1"/>
    </xf>
    <xf numFmtId="0" fontId="2" fillId="0" borderId="11" xfId="1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1" applyFont="1" applyFill="1" applyBorder="1" applyAlignment="1">
      <alignment horizontal="right" vertical="center" wrapText="1"/>
    </xf>
    <xf numFmtId="0" fontId="25" fillId="0" borderId="11" xfId="1" applyFont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left" vertical="center" wrapText="1"/>
    </xf>
    <xf numFmtId="0" fontId="25" fillId="0" borderId="33" xfId="1" applyFont="1" applyBorder="1" applyAlignment="1">
      <alignment vertical="center" wrapText="1"/>
    </xf>
    <xf numFmtId="0" fontId="25" fillId="0" borderId="11" xfId="1" applyFont="1" applyBorder="1" applyAlignment="1">
      <alignment vertical="center" wrapText="1"/>
    </xf>
    <xf numFmtId="0" fontId="25" fillId="0" borderId="13" xfId="1" applyFont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5" fillId="0" borderId="32" xfId="1" applyFont="1" applyBorder="1" applyAlignment="1">
      <alignment horizontal="left" vertical="center" wrapText="1"/>
    </xf>
    <xf numFmtId="0" fontId="25" fillId="0" borderId="13" xfId="1" applyFont="1" applyBorder="1" applyAlignment="1">
      <alignment horizontal="left" vertical="center" wrapText="1"/>
    </xf>
    <xf numFmtId="0" fontId="25" fillId="0" borderId="13" xfId="1" applyNumberFormat="1" applyFont="1" applyBorder="1" applyAlignment="1">
      <alignment horizontal="center" vertical="center" wrapText="1"/>
    </xf>
    <xf numFmtId="0" fontId="25" fillId="0" borderId="11" xfId="1" applyNumberFormat="1" applyFont="1" applyBorder="1" applyAlignment="1">
      <alignment horizontal="center" vertical="center" wrapText="1"/>
    </xf>
    <xf numFmtId="0" fontId="25" fillId="0" borderId="11" xfId="1" applyNumberFormat="1" applyFont="1" applyFill="1" applyBorder="1" applyAlignment="1">
      <alignment horizontal="center" vertical="center" wrapText="1"/>
    </xf>
    <xf numFmtId="0" fontId="19" fillId="0" borderId="10" xfId="1" applyNumberFormat="1" applyFont="1" applyFill="1" applyBorder="1" applyAlignment="1">
      <alignment horizontal="right" vertical="center" wrapText="1"/>
    </xf>
    <xf numFmtId="0" fontId="18" fillId="0" borderId="11" xfId="1" applyFont="1" applyBorder="1"/>
    <xf numFmtId="0" fontId="18" fillId="0" borderId="11" xfId="1" applyFont="1" applyBorder="1" applyAlignment="1">
      <alignment horizontal="center" vertical="center"/>
    </xf>
    <xf numFmtId="171" fontId="19" fillId="0" borderId="1" xfId="1" applyNumberFormat="1" applyFont="1" applyBorder="1" applyAlignment="1">
      <alignment horizontal="center" vertical="center"/>
    </xf>
    <xf numFmtId="0" fontId="27" fillId="2" borderId="1" xfId="1" applyNumberFormat="1" applyFont="1" applyFill="1" applyBorder="1" applyAlignment="1">
      <alignment horizontal="center" vertical="center"/>
    </xf>
    <xf numFmtId="0" fontId="28" fillId="2" borderId="1" xfId="1" applyFont="1" applyFill="1" applyBorder="1"/>
    <xf numFmtId="0" fontId="27" fillId="2" borderId="2" xfId="1" applyNumberFormat="1" applyFont="1" applyFill="1" applyBorder="1" applyAlignment="1">
      <alignment horizontal="center" vertical="center"/>
    </xf>
    <xf numFmtId="168" fontId="21" fillId="0" borderId="44" xfId="3" applyNumberFormat="1" applyFont="1" applyBorder="1" applyAlignment="1">
      <alignment horizontal="center" vertical="center" wrapText="1"/>
    </xf>
    <xf numFmtId="0" fontId="20" fillId="0" borderId="44" xfId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43" xfId="1" applyFont="1" applyBorder="1"/>
    <xf numFmtId="0" fontId="5" fillId="0" borderId="46" xfId="1" applyFont="1" applyFill="1" applyBorder="1" applyAlignment="1">
      <alignment horizontal="center" vertical="center" textRotation="90" wrapText="1"/>
    </xf>
    <xf numFmtId="0" fontId="5" fillId="0" borderId="12" xfId="1" applyFont="1" applyFill="1" applyBorder="1" applyAlignment="1">
      <alignment horizontal="center" vertical="center" textRotation="90" wrapText="1"/>
    </xf>
    <xf numFmtId="166" fontId="2" fillId="0" borderId="44" xfId="1" applyNumberFormat="1" applyFont="1" applyFill="1" applyBorder="1" applyAlignment="1">
      <alignment horizontal="left" vertical="center" wrapText="1"/>
    </xf>
    <xf numFmtId="171" fontId="19" fillId="0" borderId="44" xfId="1" applyNumberFormat="1" applyFont="1" applyFill="1" applyBorder="1" applyAlignment="1">
      <alignment horizontal="center" vertical="center"/>
    </xf>
    <xf numFmtId="172" fontId="2" fillId="0" borderId="44" xfId="0" applyNumberFormat="1" applyFont="1" applyFill="1" applyBorder="1" applyAlignment="1" applyProtection="1">
      <alignment horizontal="center" vertical="center"/>
      <protection locked="0"/>
    </xf>
    <xf numFmtId="171" fontId="2" fillId="0" borderId="47" xfId="0" applyNumberFormat="1" applyFont="1" applyFill="1" applyBorder="1" applyAlignment="1" applyProtection="1">
      <alignment horizontal="center" vertical="center"/>
      <protection locked="0"/>
    </xf>
    <xf numFmtId="0" fontId="18" fillId="0" borderId="11" xfId="1" applyFont="1" applyBorder="1" applyAlignment="1">
      <alignment horizontal="center"/>
    </xf>
    <xf numFmtId="0" fontId="18" fillId="0" borderId="11" xfId="1" applyFont="1" applyBorder="1" applyAlignment="1">
      <alignment horizontal="left"/>
    </xf>
    <xf numFmtId="1" fontId="18" fillId="0" borderId="11" xfId="1" applyNumberFormat="1" applyFont="1" applyBorder="1" applyAlignment="1">
      <alignment vertical="center"/>
    </xf>
    <xf numFmtId="171" fontId="18" fillId="0" borderId="11" xfId="1" applyNumberFormat="1" applyFont="1" applyBorder="1" applyAlignment="1">
      <alignment horizontal="center" vertical="center"/>
    </xf>
    <xf numFmtId="0" fontId="18" fillId="0" borderId="10" xfId="1" applyFont="1" applyBorder="1" applyAlignment="1">
      <alignment horizontal="right"/>
    </xf>
    <xf numFmtId="0" fontId="5" fillId="0" borderId="46" xfId="1" applyFont="1" applyFill="1" applyBorder="1" applyAlignment="1">
      <alignment vertical="center" textRotation="90" wrapText="1"/>
    </xf>
    <xf numFmtId="0" fontId="5" fillId="0" borderId="44" xfId="1" applyFont="1" applyFill="1" applyBorder="1" applyAlignment="1">
      <alignment vertical="center" textRotation="90" wrapText="1"/>
    </xf>
    <xf numFmtId="0" fontId="5" fillId="0" borderId="14" xfId="1" applyFont="1" applyFill="1" applyBorder="1" applyAlignment="1">
      <alignment vertical="center" textRotation="90" wrapText="1"/>
    </xf>
    <xf numFmtId="0" fontId="5" fillId="0" borderId="0" xfId="1" applyFont="1" applyFill="1" applyBorder="1" applyAlignment="1">
      <alignment vertical="center" textRotation="90" wrapText="1"/>
    </xf>
    <xf numFmtId="0" fontId="5" fillId="0" borderId="12" xfId="1" applyFont="1" applyFill="1" applyBorder="1" applyAlignment="1">
      <alignment vertical="center" textRotation="90" wrapText="1"/>
    </xf>
    <xf numFmtId="0" fontId="5" fillId="0" borderId="13" xfId="1" applyFont="1" applyFill="1" applyBorder="1" applyAlignment="1">
      <alignment vertical="center" textRotation="90" wrapText="1"/>
    </xf>
    <xf numFmtId="1" fontId="18" fillId="0" borderId="43" xfId="1" applyNumberFormat="1" applyFont="1" applyBorder="1"/>
    <xf numFmtId="1" fontId="18" fillId="0" borderId="32" xfId="1" applyNumberFormat="1" applyFont="1" applyBorder="1"/>
    <xf numFmtId="172" fontId="2" fillId="2" borderId="2" xfId="1" applyNumberFormat="1" applyFont="1" applyFill="1" applyBorder="1" applyAlignment="1">
      <alignment horizontal="center" vertical="center"/>
    </xf>
    <xf numFmtId="172" fontId="19" fillId="2" borderId="13" xfId="1" applyNumberFormat="1" applyFont="1" applyFill="1" applyBorder="1" applyAlignment="1">
      <alignment horizontal="center" vertical="center"/>
    </xf>
    <xf numFmtId="172" fontId="19" fillId="2" borderId="11" xfId="1" applyNumberFormat="1" applyFont="1" applyFill="1" applyBorder="1" applyAlignment="1">
      <alignment horizontal="center" vertical="center"/>
    </xf>
    <xf numFmtId="172" fontId="19" fillId="0" borderId="1" xfId="1" applyNumberFormat="1" applyFont="1" applyBorder="1" applyAlignment="1">
      <alignment horizontal="center" vertical="center"/>
    </xf>
    <xf numFmtId="172" fontId="19" fillId="0" borderId="45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 textRotation="90" wrapText="1"/>
    </xf>
    <xf numFmtId="0" fontId="25" fillId="0" borderId="11" xfId="1" applyFont="1" applyBorder="1" applyAlignment="1">
      <alignment horizontal="left" vertical="center"/>
    </xf>
    <xf numFmtId="0" fontId="18" fillId="0" borderId="0" xfId="1" applyFont="1" applyBorder="1" applyAlignment="1">
      <alignment horizontal="center" vertical="center"/>
    </xf>
    <xf numFmtId="0" fontId="20" fillId="0" borderId="0" xfId="1" applyFont="1" applyAlignment="1">
      <alignment vertical="top" wrapText="1"/>
    </xf>
    <xf numFmtId="0" fontId="18" fillId="0" borderId="0" xfId="1" applyFont="1" applyBorder="1" applyAlignment="1">
      <alignment horizontal="center" vertical="center"/>
    </xf>
    <xf numFmtId="0" fontId="18" fillId="0" borderId="12" xfId="1" applyFont="1" applyFill="1" applyBorder="1" applyAlignment="1">
      <alignment horizontal="right" vertical="center" textRotation="90" wrapText="1"/>
    </xf>
    <xf numFmtId="174" fontId="25" fillId="0" borderId="11" xfId="1" applyNumberFormat="1" applyFont="1" applyFill="1" applyBorder="1" applyAlignment="1">
      <alignment vertical="center" wrapText="1"/>
    </xf>
    <xf numFmtId="174" fontId="25" fillId="0" borderId="33" xfId="1" applyNumberFormat="1" applyFont="1" applyFill="1" applyBorder="1" applyAlignment="1">
      <alignment vertical="center" wrapText="1"/>
    </xf>
    <xf numFmtId="175" fontId="19" fillId="0" borderId="11" xfId="3" applyNumberFormat="1" applyFont="1" applyFill="1" applyBorder="1" applyAlignment="1" applyProtection="1">
      <alignment horizontal="left" vertical="center"/>
      <protection locked="0"/>
    </xf>
    <xf numFmtId="0" fontId="19" fillId="0" borderId="11" xfId="3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>
      <alignment vertical="center" textRotation="90" wrapText="1"/>
    </xf>
    <xf numFmtId="0" fontId="5" fillId="0" borderId="11" xfId="1" applyFont="1" applyFill="1" applyBorder="1" applyAlignment="1">
      <alignment vertical="center" textRotation="90" wrapText="1"/>
    </xf>
    <xf numFmtId="176" fontId="19" fillId="0" borderId="11" xfId="3" applyNumberFormat="1" applyFont="1" applyFill="1" applyBorder="1" applyAlignment="1" applyProtection="1">
      <alignment horizontal="left" vertical="center" wrapText="1"/>
      <protection locked="0"/>
    </xf>
    <xf numFmtId="177" fontId="19" fillId="2" borderId="11" xfId="3" applyNumberFormat="1" applyFont="1" applyFill="1" applyBorder="1" applyAlignment="1" applyProtection="1">
      <alignment horizontal="center" vertical="center"/>
      <protection locked="0"/>
    </xf>
    <xf numFmtId="1" fontId="19" fillId="2" borderId="11" xfId="3" applyNumberFormat="1" applyFont="1" applyFill="1" applyBorder="1" applyAlignment="1" applyProtection="1">
      <alignment horizontal="left" vertical="center"/>
      <protection locked="0"/>
    </xf>
    <xf numFmtId="0" fontId="3" fillId="2" borderId="33" xfId="1" applyFill="1" applyBorder="1"/>
    <xf numFmtId="0" fontId="19" fillId="0" borderId="1" xfId="1" applyFont="1" applyBorder="1" applyAlignment="1">
      <alignment horizontal="center" vertical="center" textRotation="90" wrapText="1"/>
    </xf>
    <xf numFmtId="1" fontId="18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3" xfId="1" applyFont="1" applyBorder="1" applyAlignment="1">
      <alignment vertical="center"/>
    </xf>
    <xf numFmtId="0" fontId="19" fillId="0" borderId="2" xfId="1" applyFont="1" applyFill="1" applyBorder="1" applyAlignment="1">
      <alignment horizontal="center" vertical="center"/>
    </xf>
    <xf numFmtId="0" fontId="23" fillId="0" borderId="12" xfId="1" applyFont="1" applyFill="1" applyBorder="1" applyAlignment="1">
      <alignment horizontal="right" vertical="center" wrapText="1"/>
    </xf>
    <xf numFmtId="0" fontId="2" fillId="0" borderId="13" xfId="1" applyFont="1" applyFill="1" applyBorder="1" applyAlignment="1">
      <alignment horizontal="right" vertical="center" wrapText="1"/>
    </xf>
    <xf numFmtId="0" fontId="24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vertical="center" wrapText="1"/>
    </xf>
    <xf numFmtId="168" fontId="18" fillId="0" borderId="2" xfId="1" applyNumberFormat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1" fontId="19" fillId="0" borderId="1" xfId="1" applyNumberFormat="1" applyFont="1" applyBorder="1" applyAlignment="1">
      <alignment horizontal="center" vertical="center" textRotation="90" wrapText="1"/>
    </xf>
    <xf numFmtId="0" fontId="19" fillId="0" borderId="10" xfId="1" applyFont="1" applyFill="1" applyBorder="1" applyAlignment="1">
      <alignment horizontal="center" vertical="center" textRotation="90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34" fillId="0" borderId="10" xfId="1" applyFont="1" applyBorder="1" applyAlignment="1">
      <alignment horizontal="right" vertical="center"/>
    </xf>
    <xf numFmtId="0" fontId="33" fillId="0" borderId="0" xfId="1" applyFont="1" applyBorder="1" applyAlignment="1">
      <alignment horizontal="right" vertical="top"/>
    </xf>
    <xf numFmtId="0" fontId="35" fillId="0" borderId="10" xfId="1" applyFont="1" applyFill="1" applyBorder="1" applyAlignment="1">
      <alignment horizontal="right" vertical="center"/>
    </xf>
    <xf numFmtId="0" fontId="36" fillId="0" borderId="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horizontal="right" vertical="center"/>
    </xf>
    <xf numFmtId="0" fontId="37" fillId="0" borderId="10" xfId="1" applyFont="1" applyFill="1" applyBorder="1" applyAlignment="1">
      <alignment horizontal="right" vertical="center"/>
    </xf>
    <xf numFmtId="0" fontId="38" fillId="0" borderId="10" xfId="1" applyFont="1" applyBorder="1" applyAlignment="1">
      <alignment horizontal="right"/>
    </xf>
    <xf numFmtId="0" fontId="25" fillId="0" borderId="33" xfId="1" applyFont="1" applyBorder="1" applyAlignment="1">
      <alignment horizontal="left" vertical="center" wrapText="1"/>
    </xf>
    <xf numFmtId="0" fontId="39" fillId="0" borderId="10" xfId="1" applyFont="1" applyBorder="1" applyAlignment="1">
      <alignment horizontal="right" vertical="center"/>
    </xf>
    <xf numFmtId="0" fontId="3" fillId="0" borderId="0" xfId="1" applyFill="1" applyAlignment="1">
      <alignment horizontal="center" vertical="center"/>
    </xf>
    <xf numFmtId="1" fontId="3" fillId="0" borderId="0" xfId="1" applyNumberFormat="1" applyFill="1"/>
    <xf numFmtId="172" fontId="19" fillId="0" borderId="13" xfId="1" applyNumberFormat="1" applyFont="1" applyFill="1" applyBorder="1" applyAlignment="1">
      <alignment horizontal="center" vertical="center"/>
    </xf>
    <xf numFmtId="172" fontId="19" fillId="0" borderId="2" xfId="1" applyNumberFormat="1" applyFont="1" applyFill="1" applyBorder="1" applyAlignment="1">
      <alignment horizontal="center" vertical="center"/>
    </xf>
    <xf numFmtId="172" fontId="2" fillId="0" borderId="2" xfId="1" applyNumberFormat="1" applyFont="1" applyFill="1" applyBorder="1" applyAlignment="1">
      <alignment horizontal="center" vertical="center"/>
    </xf>
    <xf numFmtId="172" fontId="19" fillId="0" borderId="1" xfId="1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 applyProtection="1">
      <alignment horizontal="center" vertical="center"/>
      <protection locked="0"/>
    </xf>
    <xf numFmtId="1" fontId="19" fillId="0" borderId="11" xfId="3" applyNumberFormat="1" applyFont="1" applyFill="1" applyBorder="1" applyAlignment="1" applyProtection="1">
      <alignment horizontal="left" vertical="center"/>
      <protection locked="0"/>
    </xf>
    <xf numFmtId="0" fontId="3" fillId="0" borderId="33" xfId="1" applyFill="1" applyBorder="1"/>
    <xf numFmtId="0" fontId="18" fillId="0" borderId="0" xfId="1" applyFont="1" applyFill="1" applyBorder="1"/>
    <xf numFmtId="0" fontId="18" fillId="0" borderId="43" xfId="1" applyFont="1" applyFill="1" applyBorder="1"/>
    <xf numFmtId="0" fontId="18" fillId="0" borderId="1" xfId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72" fontId="19" fillId="0" borderId="45" xfId="1" applyNumberFormat="1" applyFont="1" applyFill="1" applyBorder="1" applyAlignment="1">
      <alignment horizontal="center" vertical="center"/>
    </xf>
    <xf numFmtId="171" fontId="19" fillId="0" borderId="1" xfId="1" applyNumberFormat="1" applyFont="1" applyFill="1" applyBorder="1" applyAlignment="1">
      <alignment horizontal="center" vertical="center"/>
    </xf>
    <xf numFmtId="0" fontId="3" fillId="0" borderId="0" xfId="1" applyFill="1"/>
    <xf numFmtId="0" fontId="19" fillId="0" borderId="45" xfId="1" applyFont="1" applyBorder="1" applyAlignment="1">
      <alignment horizontal="center" vertical="center" textRotation="90" wrapText="1"/>
    </xf>
    <xf numFmtId="178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right" vertical="center" textRotation="90" wrapText="1"/>
    </xf>
    <xf numFmtId="171" fontId="19" fillId="0" borderId="13" xfId="1" applyNumberFormat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textRotation="90" wrapText="1"/>
    </xf>
    <xf numFmtId="0" fontId="29" fillId="0" borderId="1" xfId="1" applyFont="1" applyBorder="1" applyAlignment="1">
      <alignment horizontal="center" vertical="center" wrapText="1"/>
    </xf>
    <xf numFmtId="171" fontId="18" fillId="0" borderId="10" xfId="1" applyNumberFormat="1" applyFont="1" applyBorder="1" applyAlignment="1">
      <alignment horizontal="right" vertical="center"/>
    </xf>
    <xf numFmtId="171" fontId="18" fillId="0" borderId="11" xfId="1" applyNumberFormat="1" applyFont="1" applyBorder="1" applyAlignment="1">
      <alignment horizontal="right" vertical="center"/>
    </xf>
    <xf numFmtId="171" fontId="18" fillId="0" borderId="33" xfId="1" applyNumberFormat="1" applyFont="1" applyBorder="1" applyAlignment="1">
      <alignment horizontal="right" vertical="center"/>
    </xf>
    <xf numFmtId="0" fontId="19" fillId="0" borderId="44" xfId="1" applyFont="1" applyBorder="1" applyAlignment="1">
      <alignment horizontal="center" vertical="center" textRotation="90" wrapText="1"/>
    </xf>
    <xf numFmtId="0" fontId="19" fillId="0" borderId="0" xfId="1" applyFont="1" applyBorder="1" applyAlignment="1">
      <alignment horizontal="center" vertical="center" textRotation="90" wrapText="1"/>
    </xf>
    <xf numFmtId="0" fontId="19" fillId="0" borderId="10" xfId="1" applyFont="1" applyBorder="1" applyAlignment="1">
      <alignment horizontal="center" vertical="center" wrapText="1"/>
    </xf>
    <xf numFmtId="0" fontId="19" fillId="0" borderId="33" xfId="1" applyFont="1" applyBorder="1" applyAlignment="1">
      <alignment horizontal="center" vertical="center" wrapText="1"/>
    </xf>
    <xf numFmtId="1" fontId="19" fillId="0" borderId="45" xfId="1" applyNumberFormat="1" applyFont="1" applyBorder="1" applyAlignment="1">
      <alignment horizontal="center" vertical="center" textRotation="90" wrapText="1"/>
    </xf>
    <xf numFmtId="1" fontId="19" fillId="0" borderId="2" xfId="1" applyNumberFormat="1" applyFont="1" applyBorder="1" applyAlignment="1">
      <alignment horizontal="center" vertical="center" textRotation="90" wrapText="1"/>
    </xf>
    <xf numFmtId="0" fontId="22" fillId="0" borderId="10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45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46" xfId="1" applyFont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19" fillId="0" borderId="47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3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textRotation="90" wrapText="1"/>
    </xf>
    <xf numFmtId="0" fontId="19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166" fontId="2" fillId="0" borderId="0" xfId="1" applyNumberFormat="1" applyFont="1" applyFill="1" applyBorder="1" applyAlignment="1">
      <alignment horizontal="left" vertical="center" wrapText="1"/>
    </xf>
    <xf numFmtId="0" fontId="30" fillId="0" borderId="44" xfId="1" applyFont="1" applyBorder="1" applyAlignment="1">
      <alignment horizontal="center" vertical="center"/>
    </xf>
    <xf numFmtId="0" fontId="30" fillId="0" borderId="47" xfId="1" applyFont="1" applyBorder="1" applyAlignment="1">
      <alignment horizontal="center" vertical="center"/>
    </xf>
    <xf numFmtId="0" fontId="18" fillId="0" borderId="46" xfId="1" applyFont="1" applyFill="1" applyBorder="1" applyAlignment="1">
      <alignment horizontal="right" vertical="center" textRotation="90" wrapText="1"/>
    </xf>
    <xf numFmtId="0" fontId="18" fillId="0" borderId="12" xfId="1" applyFont="1" applyFill="1" applyBorder="1" applyAlignment="1">
      <alignment horizontal="right" vertical="center" textRotation="90" wrapText="1"/>
    </xf>
    <xf numFmtId="173" fontId="19" fillId="0" borderId="47" xfId="1" applyNumberFormat="1" applyFont="1" applyFill="1" applyBorder="1" applyAlignment="1">
      <alignment horizontal="center" vertical="center" textRotation="90" wrapText="1"/>
    </xf>
    <xf numFmtId="173" fontId="19" fillId="0" borderId="32" xfId="1" applyNumberFormat="1" applyFont="1" applyFill="1" applyBorder="1" applyAlignment="1">
      <alignment horizontal="center" vertical="center" textRotation="90" wrapText="1"/>
    </xf>
    <xf numFmtId="166" fontId="2" fillId="0" borderId="11" xfId="1" applyNumberFormat="1" applyFont="1" applyFill="1" applyBorder="1" applyAlignment="1">
      <alignment horizontal="left" vertical="center" wrapText="1"/>
    </xf>
    <xf numFmtId="166" fontId="2" fillId="0" borderId="33" xfId="1" applyNumberFormat="1" applyFont="1" applyFill="1" applyBorder="1" applyAlignment="1">
      <alignment horizontal="left" vertical="center" wrapText="1"/>
    </xf>
    <xf numFmtId="3" fontId="25" fillId="0" borderId="13" xfId="1" applyNumberFormat="1" applyFont="1" applyBorder="1" applyAlignment="1">
      <alignment horizontal="left" vertical="center" wrapText="1"/>
    </xf>
    <xf numFmtId="3" fontId="25" fillId="0" borderId="32" xfId="1" applyNumberFormat="1" applyFont="1" applyBorder="1" applyAlignment="1">
      <alignment horizontal="left" vertical="center" wrapText="1"/>
    </xf>
    <xf numFmtId="174" fontId="25" fillId="0" borderId="11" xfId="1" applyNumberFormat="1" applyFont="1" applyFill="1" applyBorder="1" applyAlignment="1">
      <alignment horizontal="center" vertical="center" wrapText="1"/>
    </xf>
    <xf numFmtId="0" fontId="19" fillId="0" borderId="10" xfId="3" applyFont="1" applyFill="1" applyBorder="1" applyAlignment="1" applyProtection="1">
      <alignment horizontal="right" vertical="center"/>
      <protection locked="0"/>
    </xf>
    <xf numFmtId="0" fontId="19" fillId="0" borderId="11" xfId="3" applyFont="1" applyFill="1" applyBorder="1" applyAlignment="1" applyProtection="1">
      <alignment horizontal="right" vertical="center"/>
      <protection locked="0"/>
    </xf>
    <xf numFmtId="166" fontId="25" fillId="0" borderId="11" xfId="1" applyNumberFormat="1" applyFont="1" applyFill="1" applyBorder="1" applyAlignment="1">
      <alignment horizontal="left" vertical="center" wrapText="1"/>
    </xf>
    <xf numFmtId="166" fontId="25" fillId="0" borderId="33" xfId="1" applyNumberFormat="1" applyFont="1" applyFill="1" applyBorder="1" applyAlignment="1">
      <alignment horizontal="left" vertical="center" wrapText="1"/>
    </xf>
    <xf numFmtId="0" fontId="20" fillId="0" borderId="46" xfId="1" applyFont="1" applyBorder="1" applyAlignment="1">
      <alignment horizontal="left" vertical="top" wrapText="1"/>
    </xf>
    <xf numFmtId="0" fontId="20" fillId="0" borderId="44" xfId="1" applyFont="1" applyBorder="1" applyAlignment="1">
      <alignment horizontal="left" vertical="top" wrapText="1"/>
    </xf>
    <xf numFmtId="0" fontId="20" fillId="0" borderId="47" xfId="1" applyFont="1" applyBorder="1" applyAlignment="1">
      <alignment horizontal="left" vertical="top" wrapText="1"/>
    </xf>
    <xf numFmtId="0" fontId="20" fillId="0" borderId="14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43" xfId="1" applyFont="1" applyBorder="1" applyAlignment="1">
      <alignment horizontal="left" vertical="top" wrapText="1"/>
    </xf>
    <xf numFmtId="0" fontId="20" fillId="0" borderId="12" xfId="1" applyFont="1" applyBorder="1" applyAlignment="1">
      <alignment horizontal="left" vertical="top" wrapText="1"/>
    </xf>
    <xf numFmtId="0" fontId="20" fillId="0" borderId="13" xfId="1" applyFont="1" applyBorder="1" applyAlignment="1">
      <alignment horizontal="left" vertical="top" wrapText="1"/>
    </xf>
    <xf numFmtId="0" fontId="20" fillId="0" borderId="32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 wrapText="1"/>
    </xf>
    <xf numFmtId="0" fontId="32" fillId="0" borderId="11" xfId="1" applyFont="1" applyBorder="1" applyAlignment="1">
      <alignment horizontal="center" vertical="center" wrapText="1"/>
    </xf>
    <xf numFmtId="0" fontId="32" fillId="0" borderId="33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30" fillId="0" borderId="33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40" fillId="0" borderId="46" xfId="1" applyFont="1" applyBorder="1" applyAlignment="1">
      <alignment horizontal="left" vertical="top" wrapText="1"/>
    </xf>
    <xf numFmtId="0" fontId="40" fillId="0" borderId="44" xfId="1" applyFont="1" applyBorder="1" applyAlignment="1">
      <alignment horizontal="left" vertical="top" wrapText="1"/>
    </xf>
    <xf numFmtId="0" fontId="40" fillId="0" borderId="47" xfId="1" applyFont="1" applyBorder="1" applyAlignment="1">
      <alignment horizontal="left" vertical="top" wrapText="1"/>
    </xf>
    <xf numFmtId="0" fontId="40" fillId="0" borderId="14" xfId="1" applyFont="1" applyBorder="1" applyAlignment="1">
      <alignment horizontal="left" vertical="top" wrapText="1"/>
    </xf>
    <xf numFmtId="0" fontId="40" fillId="0" borderId="0" xfId="1" applyFont="1" applyBorder="1" applyAlignment="1">
      <alignment horizontal="left" vertical="top" wrapText="1"/>
    </xf>
    <xf numFmtId="0" fontId="40" fillId="0" borderId="43" xfId="1" applyFont="1" applyBorder="1" applyAlignment="1">
      <alignment horizontal="left" vertical="top" wrapText="1"/>
    </xf>
    <xf numFmtId="0" fontId="40" fillId="0" borderId="12" xfId="1" applyFont="1" applyBorder="1" applyAlignment="1">
      <alignment horizontal="left" vertical="top" wrapText="1"/>
    </xf>
    <xf numFmtId="0" fontId="40" fillId="0" borderId="13" xfId="1" applyFont="1" applyBorder="1" applyAlignment="1">
      <alignment horizontal="left" vertical="top" wrapText="1"/>
    </xf>
    <xf numFmtId="0" fontId="40" fillId="0" borderId="32" xfId="1" applyFont="1" applyBorder="1" applyAlignment="1">
      <alignment horizontal="left" vertical="top" wrapText="1"/>
    </xf>
    <xf numFmtId="0" fontId="30" fillId="0" borderId="46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 wrapText="1"/>
    </xf>
    <xf numFmtId="1" fontId="18" fillId="0" borderId="10" xfId="1" applyNumberFormat="1" applyFont="1" applyBorder="1" applyAlignment="1">
      <alignment horizontal="right" vertical="center"/>
    </xf>
    <xf numFmtId="1" fontId="18" fillId="0" borderId="11" xfId="1" applyNumberFormat="1" applyFont="1" applyBorder="1" applyAlignment="1">
      <alignment horizontal="right" vertical="center"/>
    </xf>
    <xf numFmtId="1" fontId="18" fillId="0" borderId="33" xfId="1" applyNumberFormat="1" applyFont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 textRotation="90" wrapText="1"/>
    </xf>
    <xf numFmtId="0" fontId="18" fillId="0" borderId="45" xfId="1" applyFont="1" applyFill="1" applyBorder="1" applyAlignment="1">
      <alignment horizontal="center" vertical="center" textRotation="90" wrapText="1"/>
    </xf>
    <xf numFmtId="0" fontId="18" fillId="0" borderId="2" xfId="1" applyFont="1" applyFill="1" applyBorder="1" applyAlignment="1">
      <alignment horizontal="center" vertical="center" textRotation="90" wrapText="1"/>
    </xf>
    <xf numFmtId="0" fontId="19" fillId="0" borderId="3" xfId="1" applyFont="1" applyBorder="1" applyAlignment="1">
      <alignment horizontal="center" vertical="center" textRotation="90" wrapText="1"/>
    </xf>
    <xf numFmtId="0" fontId="8" fillId="0" borderId="17" xfId="3" applyBorder="1" applyAlignment="1">
      <alignment horizontal="center" vertical="center"/>
    </xf>
    <xf numFmtId="0" fontId="8" fillId="0" borderId="18" xfId="3" applyBorder="1" applyAlignment="1">
      <alignment horizontal="center" vertical="center"/>
    </xf>
    <xf numFmtId="0" fontId="8" fillId="0" borderId="19" xfId="3" applyBorder="1" applyAlignment="1">
      <alignment horizontal="center" vertical="center"/>
    </xf>
    <xf numFmtId="0" fontId="8" fillId="0" borderId="25" xfId="3" applyBorder="1" applyAlignment="1">
      <alignment horizontal="center" vertical="center" wrapText="1"/>
    </xf>
    <xf numFmtId="0" fontId="8" fillId="0" borderId="26" xfId="3" applyBorder="1" applyAlignment="1">
      <alignment horizontal="center" vertical="center" wrapText="1"/>
    </xf>
    <xf numFmtId="0" fontId="8" fillId="0" borderId="31" xfId="3" applyBorder="1" applyAlignment="1">
      <alignment horizontal="center" vertical="center" wrapText="1"/>
    </xf>
    <xf numFmtId="0" fontId="8" fillId="0" borderId="25" xfId="3" applyFill="1" applyBorder="1" applyAlignment="1">
      <alignment horizontal="center" vertical="center" wrapText="1"/>
    </xf>
    <xf numFmtId="0" fontId="8" fillId="0" borderId="26" xfId="3" applyFill="1" applyBorder="1" applyAlignment="1">
      <alignment horizontal="center" vertical="center" wrapText="1"/>
    </xf>
    <xf numFmtId="0" fontId="8" fillId="0" borderId="31" xfId="3" applyFill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/>
    </xf>
    <xf numFmtId="0" fontId="8" fillId="0" borderId="20" xfId="3" applyBorder="1" applyAlignment="1">
      <alignment horizontal="center" vertical="center"/>
    </xf>
    <xf numFmtId="0" fontId="8" fillId="0" borderId="20" xfId="3" applyBorder="1" applyAlignment="1">
      <alignment horizontal="center" vertical="center" wrapText="1"/>
    </xf>
    <xf numFmtId="0" fontId="8" fillId="0" borderId="17" xfId="3" applyBorder="1" applyAlignment="1">
      <alignment horizontal="center" vertical="center" wrapText="1"/>
    </xf>
    <xf numFmtId="0" fontId="8" fillId="0" borderId="18" xfId="3" applyBorder="1" applyAlignment="1">
      <alignment horizontal="center" vertical="center" wrapText="1"/>
    </xf>
    <xf numFmtId="164" fontId="1" fillId="0" borderId="21" xfId="4" applyFont="1" applyBorder="1" applyAlignment="1">
      <alignment horizontal="center" vertical="center"/>
    </xf>
    <xf numFmtId="164" fontId="1" fillId="0" borderId="16" xfId="4" applyFont="1" applyBorder="1" applyAlignment="1">
      <alignment horizontal="center" vertical="center"/>
    </xf>
    <xf numFmtId="164" fontId="1" fillId="0" borderId="22" xfId="4" applyFont="1" applyBorder="1" applyAlignment="1">
      <alignment horizontal="center" vertical="center"/>
    </xf>
    <xf numFmtId="0" fontId="8" fillId="0" borderId="24" xfId="3" applyBorder="1" applyAlignment="1">
      <alignment horizontal="center" vertical="center" wrapText="1"/>
    </xf>
    <xf numFmtId="0" fontId="8" fillId="0" borderId="23" xfId="3" applyBorder="1" applyAlignment="1">
      <alignment horizontal="center" vertical="center" wrapText="1"/>
    </xf>
    <xf numFmtId="0" fontId="33" fillId="0" borderId="10" xfId="1" applyFont="1" applyBorder="1" applyAlignment="1">
      <alignment horizontal="right" vertical="top"/>
    </xf>
    <xf numFmtId="0" fontId="18" fillId="0" borderId="12" xfId="1" applyFont="1" applyFill="1" applyBorder="1" applyAlignment="1">
      <alignment horizontal="center" vertical="center" textRotation="90" wrapText="1"/>
    </xf>
    <xf numFmtId="0" fontId="18" fillId="0" borderId="46" xfId="1" applyFont="1" applyFill="1" applyBorder="1" applyAlignment="1">
      <alignment horizontal="center" vertical="center" textRotation="90" wrapText="1"/>
    </xf>
    <xf numFmtId="0" fontId="18" fillId="0" borderId="12" xfId="1" applyFont="1" applyFill="1" applyBorder="1" applyAlignment="1">
      <alignment horizontal="center" vertical="center" textRotation="90" wrapText="1"/>
    </xf>
  </cellXfs>
  <cellStyles count="5">
    <cellStyle name="Currency 2" xfId="4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Обычный_Лист1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6</xdr:row>
      <xdr:rowOff>123825</xdr:rowOff>
    </xdr:from>
    <xdr:to>
      <xdr:col>5</xdr:col>
      <xdr:colOff>209550</xdr:colOff>
      <xdr:row>6</xdr:row>
      <xdr:rowOff>342900</xdr:rowOff>
    </xdr:to>
    <xdr:grpSp>
      <xdr:nvGrpSpPr>
        <xdr:cNvPr id="7" name="Group 11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2505075" y="3448050"/>
          <a:ext cx="152400" cy="219075"/>
          <a:chOff x="126" y="164"/>
          <a:chExt cx="14" cy="17"/>
        </a:xfrm>
      </xdr:grpSpPr>
      <xdr:sp macro="" textlink="">
        <xdr:nvSpPr>
          <xdr:cNvPr id="8" name="Line 11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33" y="164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15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26" y="164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116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26" y="18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57150</xdr:colOff>
      <xdr:row>7</xdr:row>
      <xdr:rowOff>142875</xdr:rowOff>
    </xdr:from>
    <xdr:to>
      <xdr:col>5</xdr:col>
      <xdr:colOff>165150</xdr:colOff>
      <xdr:row>7</xdr:row>
      <xdr:rowOff>342900</xdr:rowOff>
    </xdr:to>
    <xdr:grpSp>
      <xdr:nvGrpSpPr>
        <xdr:cNvPr id="11" name="Group 12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2505075" y="3971925"/>
          <a:ext cx="108000" cy="200025"/>
          <a:chOff x="120" y="139"/>
          <a:chExt cx="14" cy="16"/>
        </a:xfrm>
      </xdr:grpSpPr>
      <xdr:sp macro="" textlink="">
        <xdr:nvSpPr>
          <xdr:cNvPr id="12" name="Line 13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20" y="139"/>
            <a:ext cx="0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31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20" y="15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132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20" y="139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152400</xdr:colOff>
      <xdr:row>27</xdr:row>
      <xdr:rowOff>57150</xdr:rowOff>
    </xdr:from>
    <xdr:to>
      <xdr:col>5</xdr:col>
      <xdr:colOff>296400</xdr:colOff>
      <xdr:row>27</xdr:row>
      <xdr:rowOff>273150</xdr:rowOff>
    </xdr:to>
    <xdr:sp macro="" textlink="">
      <xdr:nvSpPr>
        <xdr:cNvPr id="15" name="Rectangle 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600325" y="7591425"/>
          <a:ext cx="144000" cy="21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    </a:t>
          </a:r>
          <a:endParaRPr lang="ru-RU"/>
        </a:p>
      </xdr:txBody>
    </xdr:sp>
    <xdr:clientData/>
  </xdr:twoCellAnchor>
  <xdr:twoCellAnchor>
    <xdr:from>
      <xdr:col>5</xdr:col>
      <xdr:colOff>161925</xdr:colOff>
      <xdr:row>26</xdr:row>
      <xdr:rowOff>85725</xdr:rowOff>
    </xdr:from>
    <xdr:to>
      <xdr:col>5</xdr:col>
      <xdr:colOff>305925</xdr:colOff>
      <xdr:row>26</xdr:row>
      <xdr:rowOff>229725</xdr:rowOff>
    </xdr:to>
    <xdr:sp macro="" textlink="">
      <xdr:nvSpPr>
        <xdr:cNvPr id="16" name="Rectangle 9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2609850" y="7305675"/>
          <a:ext cx="144000" cy="14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21</xdr:row>
      <xdr:rowOff>85725</xdr:rowOff>
    </xdr:from>
    <xdr:to>
      <xdr:col>5</xdr:col>
      <xdr:colOff>165150</xdr:colOff>
      <xdr:row>21</xdr:row>
      <xdr:rowOff>265725</xdr:rowOff>
    </xdr:to>
    <xdr:grpSp>
      <xdr:nvGrpSpPr>
        <xdr:cNvPr id="37" name="Group 11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pSpPr>
          <a:grpSpLocks/>
        </xdr:cNvGrpSpPr>
      </xdr:nvGrpSpPr>
      <xdr:grpSpPr bwMode="auto">
        <a:xfrm>
          <a:off x="2505075" y="9839325"/>
          <a:ext cx="108000" cy="180000"/>
          <a:chOff x="126" y="164"/>
          <a:chExt cx="14" cy="17"/>
        </a:xfrm>
      </xdr:grpSpPr>
      <xdr:sp macro="" textlink="">
        <xdr:nvSpPr>
          <xdr:cNvPr id="38" name="Line 114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133" y="164"/>
            <a:ext cx="0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115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26" y="164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116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126" y="181"/>
            <a:ext cx="1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57150</xdr:colOff>
      <xdr:row>22</xdr:row>
      <xdr:rowOff>85725</xdr:rowOff>
    </xdr:from>
    <xdr:to>
      <xdr:col>5</xdr:col>
      <xdr:colOff>165150</xdr:colOff>
      <xdr:row>22</xdr:row>
      <xdr:rowOff>257175</xdr:rowOff>
    </xdr:to>
    <xdr:grpSp>
      <xdr:nvGrpSpPr>
        <xdr:cNvPr id="41" name="Group 12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>
          <a:grpSpLocks/>
        </xdr:cNvGrpSpPr>
      </xdr:nvGrpSpPr>
      <xdr:grpSpPr bwMode="auto">
        <a:xfrm>
          <a:off x="2505075" y="10153650"/>
          <a:ext cx="108000" cy="171450"/>
          <a:chOff x="120" y="139"/>
          <a:chExt cx="14" cy="16"/>
        </a:xfrm>
      </xdr:grpSpPr>
      <xdr:sp macro="" textlink="">
        <xdr:nvSpPr>
          <xdr:cNvPr id="42" name="Line 130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ShapeType="1"/>
          </xdr:cNvSpPr>
        </xdr:nvSpPr>
        <xdr:spPr bwMode="auto">
          <a:xfrm>
            <a:off x="120" y="139"/>
            <a:ext cx="0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131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120" y="15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132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120" y="139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57150</xdr:colOff>
      <xdr:row>23</xdr:row>
      <xdr:rowOff>85725</xdr:rowOff>
    </xdr:from>
    <xdr:to>
      <xdr:col>5</xdr:col>
      <xdr:colOff>165150</xdr:colOff>
      <xdr:row>23</xdr:row>
      <xdr:rowOff>257175</xdr:rowOff>
    </xdr:to>
    <xdr:grpSp>
      <xdr:nvGrpSpPr>
        <xdr:cNvPr id="49" name="Group 1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pSpPr>
          <a:grpSpLocks/>
        </xdr:cNvGrpSpPr>
      </xdr:nvGrpSpPr>
      <xdr:grpSpPr bwMode="auto">
        <a:xfrm>
          <a:off x="2505075" y="10467975"/>
          <a:ext cx="108000" cy="171450"/>
          <a:chOff x="120" y="139"/>
          <a:chExt cx="14" cy="16"/>
        </a:xfrm>
      </xdr:grpSpPr>
      <xdr:sp macro="" textlink="">
        <xdr:nvSpPr>
          <xdr:cNvPr id="50" name="Line 130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>
            <a:spLocks noChangeShapeType="1"/>
          </xdr:cNvSpPr>
        </xdr:nvSpPr>
        <xdr:spPr bwMode="auto">
          <a:xfrm>
            <a:off x="120" y="139"/>
            <a:ext cx="0" cy="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131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120" y="155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132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 noChangeShapeType="1"/>
          </xdr:cNvSpPr>
        </xdr:nvSpPr>
        <xdr:spPr bwMode="auto">
          <a:xfrm>
            <a:off x="120" y="139"/>
            <a:ext cx="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E32"/>
  <sheetViews>
    <sheetView showGridLines="0" workbookViewId="0">
      <selection activeCell="Q8" sqref="Q8"/>
    </sheetView>
  </sheetViews>
  <sheetFormatPr defaultRowHeight="12.75"/>
  <cols>
    <col min="1" max="1" width="8.7109375" style="220" customWidth="1"/>
    <col min="2" max="2" width="8.7109375" style="2" customWidth="1"/>
    <col min="3" max="3" width="6.42578125" style="2" customWidth="1"/>
    <col min="4" max="4" width="6.140625" style="2" customWidth="1"/>
    <col min="5" max="5" width="6.7109375" style="2" customWidth="1"/>
    <col min="6" max="6" width="5.7109375" style="4" customWidth="1"/>
    <col min="7" max="7" width="5.28515625" style="5" customWidth="1"/>
    <col min="8" max="8" width="2.28515625" style="5" customWidth="1"/>
    <col min="9" max="9" width="3.7109375" style="1" customWidth="1"/>
    <col min="10" max="10" width="2.7109375" style="2" customWidth="1"/>
    <col min="11" max="11" width="5.7109375" style="1" customWidth="1"/>
    <col min="12" max="12" width="15.7109375" style="8" customWidth="1"/>
    <col min="13" max="13" width="8.7109375" style="2" customWidth="1"/>
    <col min="14" max="14" width="6.7109375" style="2" customWidth="1"/>
    <col min="15" max="15" width="7.85546875" style="6" customWidth="1"/>
    <col min="16" max="16" width="8.7109375" style="7" customWidth="1"/>
    <col min="17" max="17" width="9.140625" style="2"/>
    <col min="18" max="18" width="10.7109375" style="2" customWidth="1"/>
    <col min="19" max="20" width="9.140625" style="2"/>
    <col min="21" max="21" width="17.140625" style="2" customWidth="1"/>
    <col min="22" max="236" width="9.140625" style="2"/>
    <col min="237" max="238" width="8.7109375" style="2" customWidth="1"/>
    <col min="239" max="239" width="6.7109375" style="2" customWidth="1"/>
    <col min="240" max="240" width="4.7109375" style="2" customWidth="1"/>
    <col min="241" max="241" width="5.7109375" style="2" customWidth="1"/>
    <col min="242" max="242" width="2.7109375" style="2" customWidth="1"/>
    <col min="243" max="243" width="5.7109375" style="2" customWidth="1"/>
    <col min="244" max="245" width="2.7109375" style="2" customWidth="1"/>
    <col min="246" max="246" width="10.7109375" style="2" customWidth="1"/>
    <col min="247" max="247" width="6.7109375" style="2" customWidth="1"/>
    <col min="248" max="248" width="2.7109375" style="2" customWidth="1"/>
    <col min="249" max="249" width="4.7109375" style="2" customWidth="1"/>
    <col min="250" max="250" width="2.7109375" style="2" customWidth="1"/>
    <col min="251" max="251" width="8.7109375" style="2" customWidth="1"/>
    <col min="252" max="252" width="10.7109375" style="2" customWidth="1"/>
    <col min="253" max="253" width="19.85546875" style="2" customWidth="1"/>
    <col min="254" max="492" width="9.140625" style="2"/>
    <col min="493" max="494" width="8.7109375" style="2" customWidth="1"/>
    <col min="495" max="495" width="6.7109375" style="2" customWidth="1"/>
    <col min="496" max="496" width="4.7109375" style="2" customWidth="1"/>
    <col min="497" max="497" width="5.7109375" style="2" customWidth="1"/>
    <col min="498" max="498" width="2.7109375" style="2" customWidth="1"/>
    <col min="499" max="499" width="5.7109375" style="2" customWidth="1"/>
    <col min="500" max="501" width="2.7109375" style="2" customWidth="1"/>
    <col min="502" max="502" width="10.7109375" style="2" customWidth="1"/>
    <col min="503" max="503" width="6.7109375" style="2" customWidth="1"/>
    <col min="504" max="504" width="2.7109375" style="2" customWidth="1"/>
    <col min="505" max="505" width="4.7109375" style="2" customWidth="1"/>
    <col min="506" max="506" width="2.7109375" style="2" customWidth="1"/>
    <col min="507" max="507" width="8.7109375" style="2" customWidth="1"/>
    <col min="508" max="508" width="10.7109375" style="2" customWidth="1"/>
    <col min="509" max="509" width="19.85546875" style="2" customWidth="1"/>
    <col min="510" max="748" width="9.140625" style="2"/>
    <col min="749" max="750" width="8.7109375" style="2" customWidth="1"/>
    <col min="751" max="751" width="6.7109375" style="2" customWidth="1"/>
    <col min="752" max="752" width="4.7109375" style="2" customWidth="1"/>
    <col min="753" max="753" width="5.7109375" style="2" customWidth="1"/>
    <col min="754" max="754" width="2.7109375" style="2" customWidth="1"/>
    <col min="755" max="755" width="5.7109375" style="2" customWidth="1"/>
    <col min="756" max="757" width="2.7109375" style="2" customWidth="1"/>
    <col min="758" max="758" width="10.7109375" style="2" customWidth="1"/>
    <col min="759" max="759" width="6.7109375" style="2" customWidth="1"/>
    <col min="760" max="760" width="2.7109375" style="2" customWidth="1"/>
    <col min="761" max="761" width="4.7109375" style="2" customWidth="1"/>
    <col min="762" max="762" width="2.7109375" style="2" customWidth="1"/>
    <col min="763" max="763" width="8.7109375" style="2" customWidth="1"/>
    <col min="764" max="764" width="10.7109375" style="2" customWidth="1"/>
    <col min="765" max="765" width="19.85546875" style="2" customWidth="1"/>
    <col min="766" max="1004" width="9.140625" style="2"/>
    <col min="1005" max="1006" width="8.7109375" style="2" customWidth="1"/>
    <col min="1007" max="1007" width="6.7109375" style="2" customWidth="1"/>
    <col min="1008" max="1008" width="4.7109375" style="2" customWidth="1"/>
    <col min="1009" max="1009" width="5.7109375" style="2" customWidth="1"/>
    <col min="1010" max="1010" width="2.7109375" style="2" customWidth="1"/>
    <col min="1011" max="1011" width="5.7109375" style="2" customWidth="1"/>
    <col min="1012" max="1013" width="2.7109375" style="2" customWidth="1"/>
    <col min="1014" max="1014" width="10.7109375" style="2" customWidth="1"/>
    <col min="1015" max="1015" width="6.7109375" style="2" customWidth="1"/>
    <col min="1016" max="1016" width="2.7109375" style="2" customWidth="1"/>
    <col min="1017" max="1017" width="4.7109375" style="2" customWidth="1"/>
    <col min="1018" max="1018" width="2.7109375" style="2" customWidth="1"/>
    <col min="1019" max="1019" width="8.7109375" style="2" customWidth="1"/>
    <col min="1020" max="1020" width="10.7109375" style="2" customWidth="1"/>
    <col min="1021" max="1021" width="19.85546875" style="2" customWidth="1"/>
    <col min="1022" max="1260" width="9.140625" style="2"/>
    <col min="1261" max="1262" width="8.7109375" style="2" customWidth="1"/>
    <col min="1263" max="1263" width="6.7109375" style="2" customWidth="1"/>
    <col min="1264" max="1264" width="4.7109375" style="2" customWidth="1"/>
    <col min="1265" max="1265" width="5.7109375" style="2" customWidth="1"/>
    <col min="1266" max="1266" width="2.7109375" style="2" customWidth="1"/>
    <col min="1267" max="1267" width="5.7109375" style="2" customWidth="1"/>
    <col min="1268" max="1269" width="2.7109375" style="2" customWidth="1"/>
    <col min="1270" max="1270" width="10.7109375" style="2" customWidth="1"/>
    <col min="1271" max="1271" width="6.7109375" style="2" customWidth="1"/>
    <col min="1272" max="1272" width="2.7109375" style="2" customWidth="1"/>
    <col min="1273" max="1273" width="4.7109375" style="2" customWidth="1"/>
    <col min="1274" max="1274" width="2.7109375" style="2" customWidth="1"/>
    <col min="1275" max="1275" width="8.7109375" style="2" customWidth="1"/>
    <col min="1276" max="1276" width="10.7109375" style="2" customWidth="1"/>
    <col min="1277" max="1277" width="19.85546875" style="2" customWidth="1"/>
    <col min="1278" max="1516" width="9.140625" style="2"/>
    <col min="1517" max="1518" width="8.7109375" style="2" customWidth="1"/>
    <col min="1519" max="1519" width="6.7109375" style="2" customWidth="1"/>
    <col min="1520" max="1520" width="4.7109375" style="2" customWidth="1"/>
    <col min="1521" max="1521" width="5.7109375" style="2" customWidth="1"/>
    <col min="1522" max="1522" width="2.7109375" style="2" customWidth="1"/>
    <col min="1523" max="1523" width="5.7109375" style="2" customWidth="1"/>
    <col min="1524" max="1525" width="2.7109375" style="2" customWidth="1"/>
    <col min="1526" max="1526" width="10.7109375" style="2" customWidth="1"/>
    <col min="1527" max="1527" width="6.7109375" style="2" customWidth="1"/>
    <col min="1528" max="1528" width="2.7109375" style="2" customWidth="1"/>
    <col min="1529" max="1529" width="4.7109375" style="2" customWidth="1"/>
    <col min="1530" max="1530" width="2.7109375" style="2" customWidth="1"/>
    <col min="1531" max="1531" width="8.7109375" style="2" customWidth="1"/>
    <col min="1532" max="1532" width="10.7109375" style="2" customWidth="1"/>
    <col min="1533" max="1533" width="19.85546875" style="2" customWidth="1"/>
    <col min="1534" max="1772" width="9.140625" style="2"/>
    <col min="1773" max="1774" width="8.7109375" style="2" customWidth="1"/>
    <col min="1775" max="1775" width="6.7109375" style="2" customWidth="1"/>
    <col min="1776" max="1776" width="4.7109375" style="2" customWidth="1"/>
    <col min="1777" max="1777" width="5.7109375" style="2" customWidth="1"/>
    <col min="1778" max="1778" width="2.7109375" style="2" customWidth="1"/>
    <col min="1779" max="1779" width="5.7109375" style="2" customWidth="1"/>
    <col min="1780" max="1781" width="2.7109375" style="2" customWidth="1"/>
    <col min="1782" max="1782" width="10.7109375" style="2" customWidth="1"/>
    <col min="1783" max="1783" width="6.7109375" style="2" customWidth="1"/>
    <col min="1784" max="1784" width="2.7109375" style="2" customWidth="1"/>
    <col min="1785" max="1785" width="4.7109375" style="2" customWidth="1"/>
    <col min="1786" max="1786" width="2.7109375" style="2" customWidth="1"/>
    <col min="1787" max="1787" width="8.7109375" style="2" customWidth="1"/>
    <col min="1788" max="1788" width="10.7109375" style="2" customWidth="1"/>
    <col min="1789" max="1789" width="19.85546875" style="2" customWidth="1"/>
    <col min="1790" max="2028" width="9.140625" style="2"/>
    <col min="2029" max="2030" width="8.7109375" style="2" customWidth="1"/>
    <col min="2031" max="2031" width="6.7109375" style="2" customWidth="1"/>
    <col min="2032" max="2032" width="4.7109375" style="2" customWidth="1"/>
    <col min="2033" max="2033" width="5.7109375" style="2" customWidth="1"/>
    <col min="2034" max="2034" width="2.7109375" style="2" customWidth="1"/>
    <col min="2035" max="2035" width="5.7109375" style="2" customWidth="1"/>
    <col min="2036" max="2037" width="2.7109375" style="2" customWidth="1"/>
    <col min="2038" max="2038" width="10.7109375" style="2" customWidth="1"/>
    <col min="2039" max="2039" width="6.7109375" style="2" customWidth="1"/>
    <col min="2040" max="2040" width="2.7109375" style="2" customWidth="1"/>
    <col min="2041" max="2041" width="4.7109375" style="2" customWidth="1"/>
    <col min="2042" max="2042" width="2.7109375" style="2" customWidth="1"/>
    <col min="2043" max="2043" width="8.7109375" style="2" customWidth="1"/>
    <col min="2044" max="2044" width="10.7109375" style="2" customWidth="1"/>
    <col min="2045" max="2045" width="19.85546875" style="2" customWidth="1"/>
    <col min="2046" max="2284" width="9.140625" style="2"/>
    <col min="2285" max="2286" width="8.7109375" style="2" customWidth="1"/>
    <col min="2287" max="2287" width="6.7109375" style="2" customWidth="1"/>
    <col min="2288" max="2288" width="4.7109375" style="2" customWidth="1"/>
    <col min="2289" max="2289" width="5.7109375" style="2" customWidth="1"/>
    <col min="2290" max="2290" width="2.7109375" style="2" customWidth="1"/>
    <col min="2291" max="2291" width="5.7109375" style="2" customWidth="1"/>
    <col min="2292" max="2293" width="2.7109375" style="2" customWidth="1"/>
    <col min="2294" max="2294" width="10.7109375" style="2" customWidth="1"/>
    <col min="2295" max="2295" width="6.7109375" style="2" customWidth="1"/>
    <col min="2296" max="2296" width="2.7109375" style="2" customWidth="1"/>
    <col min="2297" max="2297" width="4.7109375" style="2" customWidth="1"/>
    <col min="2298" max="2298" width="2.7109375" style="2" customWidth="1"/>
    <col min="2299" max="2299" width="8.7109375" style="2" customWidth="1"/>
    <col min="2300" max="2300" width="10.7109375" style="2" customWidth="1"/>
    <col min="2301" max="2301" width="19.85546875" style="2" customWidth="1"/>
    <col min="2302" max="2540" width="9.140625" style="2"/>
    <col min="2541" max="2542" width="8.7109375" style="2" customWidth="1"/>
    <col min="2543" max="2543" width="6.7109375" style="2" customWidth="1"/>
    <col min="2544" max="2544" width="4.7109375" style="2" customWidth="1"/>
    <col min="2545" max="2545" width="5.7109375" style="2" customWidth="1"/>
    <col min="2546" max="2546" width="2.7109375" style="2" customWidth="1"/>
    <col min="2547" max="2547" width="5.7109375" style="2" customWidth="1"/>
    <col min="2548" max="2549" width="2.7109375" style="2" customWidth="1"/>
    <col min="2550" max="2550" width="10.7109375" style="2" customWidth="1"/>
    <col min="2551" max="2551" width="6.7109375" style="2" customWidth="1"/>
    <col min="2552" max="2552" width="2.7109375" style="2" customWidth="1"/>
    <col min="2553" max="2553" width="4.7109375" style="2" customWidth="1"/>
    <col min="2554" max="2554" width="2.7109375" style="2" customWidth="1"/>
    <col min="2555" max="2555" width="8.7109375" style="2" customWidth="1"/>
    <col min="2556" max="2556" width="10.7109375" style="2" customWidth="1"/>
    <col min="2557" max="2557" width="19.85546875" style="2" customWidth="1"/>
    <col min="2558" max="2796" width="9.140625" style="2"/>
    <col min="2797" max="2798" width="8.7109375" style="2" customWidth="1"/>
    <col min="2799" max="2799" width="6.7109375" style="2" customWidth="1"/>
    <col min="2800" max="2800" width="4.7109375" style="2" customWidth="1"/>
    <col min="2801" max="2801" width="5.7109375" style="2" customWidth="1"/>
    <col min="2802" max="2802" width="2.7109375" style="2" customWidth="1"/>
    <col min="2803" max="2803" width="5.7109375" style="2" customWidth="1"/>
    <col min="2804" max="2805" width="2.7109375" style="2" customWidth="1"/>
    <col min="2806" max="2806" width="10.7109375" style="2" customWidth="1"/>
    <col min="2807" max="2807" width="6.7109375" style="2" customWidth="1"/>
    <col min="2808" max="2808" width="2.7109375" style="2" customWidth="1"/>
    <col min="2809" max="2809" width="4.7109375" style="2" customWidth="1"/>
    <col min="2810" max="2810" width="2.7109375" style="2" customWidth="1"/>
    <col min="2811" max="2811" width="8.7109375" style="2" customWidth="1"/>
    <col min="2812" max="2812" width="10.7109375" style="2" customWidth="1"/>
    <col min="2813" max="2813" width="19.85546875" style="2" customWidth="1"/>
    <col min="2814" max="3052" width="9.140625" style="2"/>
    <col min="3053" max="3054" width="8.7109375" style="2" customWidth="1"/>
    <col min="3055" max="3055" width="6.7109375" style="2" customWidth="1"/>
    <col min="3056" max="3056" width="4.7109375" style="2" customWidth="1"/>
    <col min="3057" max="3057" width="5.7109375" style="2" customWidth="1"/>
    <col min="3058" max="3058" width="2.7109375" style="2" customWidth="1"/>
    <col min="3059" max="3059" width="5.7109375" style="2" customWidth="1"/>
    <col min="3060" max="3061" width="2.7109375" style="2" customWidth="1"/>
    <col min="3062" max="3062" width="10.7109375" style="2" customWidth="1"/>
    <col min="3063" max="3063" width="6.7109375" style="2" customWidth="1"/>
    <col min="3064" max="3064" width="2.7109375" style="2" customWidth="1"/>
    <col min="3065" max="3065" width="4.7109375" style="2" customWidth="1"/>
    <col min="3066" max="3066" width="2.7109375" style="2" customWidth="1"/>
    <col min="3067" max="3067" width="8.7109375" style="2" customWidth="1"/>
    <col min="3068" max="3068" width="10.7109375" style="2" customWidth="1"/>
    <col min="3069" max="3069" width="19.85546875" style="2" customWidth="1"/>
    <col min="3070" max="3308" width="9.140625" style="2"/>
    <col min="3309" max="3310" width="8.7109375" style="2" customWidth="1"/>
    <col min="3311" max="3311" width="6.7109375" style="2" customWidth="1"/>
    <col min="3312" max="3312" width="4.7109375" style="2" customWidth="1"/>
    <col min="3313" max="3313" width="5.7109375" style="2" customWidth="1"/>
    <col min="3314" max="3314" width="2.7109375" style="2" customWidth="1"/>
    <col min="3315" max="3315" width="5.7109375" style="2" customWidth="1"/>
    <col min="3316" max="3317" width="2.7109375" style="2" customWidth="1"/>
    <col min="3318" max="3318" width="10.7109375" style="2" customWidth="1"/>
    <col min="3319" max="3319" width="6.7109375" style="2" customWidth="1"/>
    <col min="3320" max="3320" width="2.7109375" style="2" customWidth="1"/>
    <col min="3321" max="3321" width="4.7109375" style="2" customWidth="1"/>
    <col min="3322" max="3322" width="2.7109375" style="2" customWidth="1"/>
    <col min="3323" max="3323" width="8.7109375" style="2" customWidth="1"/>
    <col min="3324" max="3324" width="10.7109375" style="2" customWidth="1"/>
    <col min="3325" max="3325" width="19.85546875" style="2" customWidth="1"/>
    <col min="3326" max="3564" width="9.140625" style="2"/>
    <col min="3565" max="3566" width="8.7109375" style="2" customWidth="1"/>
    <col min="3567" max="3567" width="6.7109375" style="2" customWidth="1"/>
    <col min="3568" max="3568" width="4.7109375" style="2" customWidth="1"/>
    <col min="3569" max="3569" width="5.7109375" style="2" customWidth="1"/>
    <col min="3570" max="3570" width="2.7109375" style="2" customWidth="1"/>
    <col min="3571" max="3571" width="5.7109375" style="2" customWidth="1"/>
    <col min="3572" max="3573" width="2.7109375" style="2" customWidth="1"/>
    <col min="3574" max="3574" width="10.7109375" style="2" customWidth="1"/>
    <col min="3575" max="3575" width="6.7109375" style="2" customWidth="1"/>
    <col min="3576" max="3576" width="2.7109375" style="2" customWidth="1"/>
    <col min="3577" max="3577" width="4.7109375" style="2" customWidth="1"/>
    <col min="3578" max="3578" width="2.7109375" style="2" customWidth="1"/>
    <col min="3579" max="3579" width="8.7109375" style="2" customWidth="1"/>
    <col min="3580" max="3580" width="10.7109375" style="2" customWidth="1"/>
    <col min="3581" max="3581" width="19.85546875" style="2" customWidth="1"/>
    <col min="3582" max="3820" width="9.140625" style="2"/>
    <col min="3821" max="3822" width="8.7109375" style="2" customWidth="1"/>
    <col min="3823" max="3823" width="6.7109375" style="2" customWidth="1"/>
    <col min="3824" max="3824" width="4.7109375" style="2" customWidth="1"/>
    <col min="3825" max="3825" width="5.7109375" style="2" customWidth="1"/>
    <col min="3826" max="3826" width="2.7109375" style="2" customWidth="1"/>
    <col min="3827" max="3827" width="5.7109375" style="2" customWidth="1"/>
    <col min="3828" max="3829" width="2.7109375" style="2" customWidth="1"/>
    <col min="3830" max="3830" width="10.7109375" style="2" customWidth="1"/>
    <col min="3831" max="3831" width="6.7109375" style="2" customWidth="1"/>
    <col min="3832" max="3832" width="2.7109375" style="2" customWidth="1"/>
    <col min="3833" max="3833" width="4.7109375" style="2" customWidth="1"/>
    <col min="3834" max="3834" width="2.7109375" style="2" customWidth="1"/>
    <col min="3835" max="3835" width="8.7109375" style="2" customWidth="1"/>
    <col min="3836" max="3836" width="10.7109375" style="2" customWidth="1"/>
    <col min="3837" max="3837" width="19.85546875" style="2" customWidth="1"/>
    <col min="3838" max="4076" width="9.140625" style="2"/>
    <col min="4077" max="4078" width="8.7109375" style="2" customWidth="1"/>
    <col min="4079" max="4079" width="6.7109375" style="2" customWidth="1"/>
    <col min="4080" max="4080" width="4.7109375" style="2" customWidth="1"/>
    <col min="4081" max="4081" width="5.7109375" style="2" customWidth="1"/>
    <col min="4082" max="4082" width="2.7109375" style="2" customWidth="1"/>
    <col min="4083" max="4083" width="5.7109375" style="2" customWidth="1"/>
    <col min="4084" max="4085" width="2.7109375" style="2" customWidth="1"/>
    <col min="4086" max="4086" width="10.7109375" style="2" customWidth="1"/>
    <col min="4087" max="4087" width="6.7109375" style="2" customWidth="1"/>
    <col min="4088" max="4088" width="2.7109375" style="2" customWidth="1"/>
    <col min="4089" max="4089" width="4.7109375" style="2" customWidth="1"/>
    <col min="4090" max="4090" width="2.7109375" style="2" customWidth="1"/>
    <col min="4091" max="4091" width="8.7109375" style="2" customWidth="1"/>
    <col min="4092" max="4092" width="10.7109375" style="2" customWidth="1"/>
    <col min="4093" max="4093" width="19.85546875" style="2" customWidth="1"/>
    <col min="4094" max="4332" width="9.140625" style="2"/>
    <col min="4333" max="4334" width="8.7109375" style="2" customWidth="1"/>
    <col min="4335" max="4335" width="6.7109375" style="2" customWidth="1"/>
    <col min="4336" max="4336" width="4.7109375" style="2" customWidth="1"/>
    <col min="4337" max="4337" width="5.7109375" style="2" customWidth="1"/>
    <col min="4338" max="4338" width="2.7109375" style="2" customWidth="1"/>
    <col min="4339" max="4339" width="5.7109375" style="2" customWidth="1"/>
    <col min="4340" max="4341" width="2.7109375" style="2" customWidth="1"/>
    <col min="4342" max="4342" width="10.7109375" style="2" customWidth="1"/>
    <col min="4343" max="4343" width="6.7109375" style="2" customWidth="1"/>
    <col min="4344" max="4344" width="2.7109375" style="2" customWidth="1"/>
    <col min="4345" max="4345" width="4.7109375" style="2" customWidth="1"/>
    <col min="4346" max="4346" width="2.7109375" style="2" customWidth="1"/>
    <col min="4347" max="4347" width="8.7109375" style="2" customWidth="1"/>
    <col min="4348" max="4348" width="10.7109375" style="2" customWidth="1"/>
    <col min="4349" max="4349" width="19.85546875" style="2" customWidth="1"/>
    <col min="4350" max="4588" width="9.140625" style="2"/>
    <col min="4589" max="4590" width="8.7109375" style="2" customWidth="1"/>
    <col min="4591" max="4591" width="6.7109375" style="2" customWidth="1"/>
    <col min="4592" max="4592" width="4.7109375" style="2" customWidth="1"/>
    <col min="4593" max="4593" width="5.7109375" style="2" customWidth="1"/>
    <col min="4594" max="4594" width="2.7109375" style="2" customWidth="1"/>
    <col min="4595" max="4595" width="5.7109375" style="2" customWidth="1"/>
    <col min="4596" max="4597" width="2.7109375" style="2" customWidth="1"/>
    <col min="4598" max="4598" width="10.7109375" style="2" customWidth="1"/>
    <col min="4599" max="4599" width="6.7109375" style="2" customWidth="1"/>
    <col min="4600" max="4600" width="2.7109375" style="2" customWidth="1"/>
    <col min="4601" max="4601" width="4.7109375" style="2" customWidth="1"/>
    <col min="4602" max="4602" width="2.7109375" style="2" customWidth="1"/>
    <col min="4603" max="4603" width="8.7109375" style="2" customWidth="1"/>
    <col min="4604" max="4604" width="10.7109375" style="2" customWidth="1"/>
    <col min="4605" max="4605" width="19.85546875" style="2" customWidth="1"/>
    <col min="4606" max="4844" width="9.140625" style="2"/>
    <col min="4845" max="4846" width="8.7109375" style="2" customWidth="1"/>
    <col min="4847" max="4847" width="6.7109375" style="2" customWidth="1"/>
    <col min="4848" max="4848" width="4.7109375" style="2" customWidth="1"/>
    <col min="4849" max="4849" width="5.7109375" style="2" customWidth="1"/>
    <col min="4850" max="4850" width="2.7109375" style="2" customWidth="1"/>
    <col min="4851" max="4851" width="5.7109375" style="2" customWidth="1"/>
    <col min="4852" max="4853" width="2.7109375" style="2" customWidth="1"/>
    <col min="4854" max="4854" width="10.7109375" style="2" customWidth="1"/>
    <col min="4855" max="4855" width="6.7109375" style="2" customWidth="1"/>
    <col min="4856" max="4856" width="2.7109375" style="2" customWidth="1"/>
    <col min="4857" max="4857" width="4.7109375" style="2" customWidth="1"/>
    <col min="4858" max="4858" width="2.7109375" style="2" customWidth="1"/>
    <col min="4859" max="4859" width="8.7109375" style="2" customWidth="1"/>
    <col min="4860" max="4860" width="10.7109375" style="2" customWidth="1"/>
    <col min="4861" max="4861" width="19.85546875" style="2" customWidth="1"/>
    <col min="4862" max="5100" width="9.140625" style="2"/>
    <col min="5101" max="5102" width="8.7109375" style="2" customWidth="1"/>
    <col min="5103" max="5103" width="6.7109375" style="2" customWidth="1"/>
    <col min="5104" max="5104" width="4.7109375" style="2" customWidth="1"/>
    <col min="5105" max="5105" width="5.7109375" style="2" customWidth="1"/>
    <col min="5106" max="5106" width="2.7109375" style="2" customWidth="1"/>
    <col min="5107" max="5107" width="5.7109375" style="2" customWidth="1"/>
    <col min="5108" max="5109" width="2.7109375" style="2" customWidth="1"/>
    <col min="5110" max="5110" width="10.7109375" style="2" customWidth="1"/>
    <col min="5111" max="5111" width="6.7109375" style="2" customWidth="1"/>
    <col min="5112" max="5112" width="2.7109375" style="2" customWidth="1"/>
    <col min="5113" max="5113" width="4.7109375" style="2" customWidth="1"/>
    <col min="5114" max="5114" width="2.7109375" style="2" customWidth="1"/>
    <col min="5115" max="5115" width="8.7109375" style="2" customWidth="1"/>
    <col min="5116" max="5116" width="10.7109375" style="2" customWidth="1"/>
    <col min="5117" max="5117" width="19.85546875" style="2" customWidth="1"/>
    <col min="5118" max="5356" width="9.140625" style="2"/>
    <col min="5357" max="5358" width="8.7109375" style="2" customWidth="1"/>
    <col min="5359" max="5359" width="6.7109375" style="2" customWidth="1"/>
    <col min="5360" max="5360" width="4.7109375" style="2" customWidth="1"/>
    <col min="5361" max="5361" width="5.7109375" style="2" customWidth="1"/>
    <col min="5362" max="5362" width="2.7109375" style="2" customWidth="1"/>
    <col min="5363" max="5363" width="5.7109375" style="2" customWidth="1"/>
    <col min="5364" max="5365" width="2.7109375" style="2" customWidth="1"/>
    <col min="5366" max="5366" width="10.7109375" style="2" customWidth="1"/>
    <col min="5367" max="5367" width="6.7109375" style="2" customWidth="1"/>
    <col min="5368" max="5368" width="2.7109375" style="2" customWidth="1"/>
    <col min="5369" max="5369" width="4.7109375" style="2" customWidth="1"/>
    <col min="5370" max="5370" width="2.7109375" style="2" customWidth="1"/>
    <col min="5371" max="5371" width="8.7109375" style="2" customWidth="1"/>
    <col min="5372" max="5372" width="10.7109375" style="2" customWidth="1"/>
    <col min="5373" max="5373" width="19.85546875" style="2" customWidth="1"/>
    <col min="5374" max="5612" width="9.140625" style="2"/>
    <col min="5613" max="5614" width="8.7109375" style="2" customWidth="1"/>
    <col min="5615" max="5615" width="6.7109375" style="2" customWidth="1"/>
    <col min="5616" max="5616" width="4.7109375" style="2" customWidth="1"/>
    <col min="5617" max="5617" width="5.7109375" style="2" customWidth="1"/>
    <col min="5618" max="5618" width="2.7109375" style="2" customWidth="1"/>
    <col min="5619" max="5619" width="5.7109375" style="2" customWidth="1"/>
    <col min="5620" max="5621" width="2.7109375" style="2" customWidth="1"/>
    <col min="5622" max="5622" width="10.7109375" style="2" customWidth="1"/>
    <col min="5623" max="5623" width="6.7109375" style="2" customWidth="1"/>
    <col min="5624" max="5624" width="2.7109375" style="2" customWidth="1"/>
    <col min="5625" max="5625" width="4.7109375" style="2" customWidth="1"/>
    <col min="5626" max="5626" width="2.7109375" style="2" customWidth="1"/>
    <col min="5627" max="5627" width="8.7109375" style="2" customWidth="1"/>
    <col min="5628" max="5628" width="10.7109375" style="2" customWidth="1"/>
    <col min="5629" max="5629" width="19.85546875" style="2" customWidth="1"/>
    <col min="5630" max="5868" width="9.140625" style="2"/>
    <col min="5869" max="5870" width="8.7109375" style="2" customWidth="1"/>
    <col min="5871" max="5871" width="6.7109375" style="2" customWidth="1"/>
    <col min="5872" max="5872" width="4.7109375" style="2" customWidth="1"/>
    <col min="5873" max="5873" width="5.7109375" style="2" customWidth="1"/>
    <col min="5874" max="5874" width="2.7109375" style="2" customWidth="1"/>
    <col min="5875" max="5875" width="5.7109375" style="2" customWidth="1"/>
    <col min="5876" max="5877" width="2.7109375" style="2" customWidth="1"/>
    <col min="5878" max="5878" width="10.7109375" style="2" customWidth="1"/>
    <col min="5879" max="5879" width="6.7109375" style="2" customWidth="1"/>
    <col min="5880" max="5880" width="2.7109375" style="2" customWidth="1"/>
    <col min="5881" max="5881" width="4.7109375" style="2" customWidth="1"/>
    <col min="5882" max="5882" width="2.7109375" style="2" customWidth="1"/>
    <col min="5883" max="5883" width="8.7109375" style="2" customWidth="1"/>
    <col min="5884" max="5884" width="10.7109375" style="2" customWidth="1"/>
    <col min="5885" max="5885" width="19.85546875" style="2" customWidth="1"/>
    <col min="5886" max="6124" width="9.140625" style="2"/>
    <col min="6125" max="6126" width="8.7109375" style="2" customWidth="1"/>
    <col min="6127" max="6127" width="6.7109375" style="2" customWidth="1"/>
    <col min="6128" max="6128" width="4.7109375" style="2" customWidth="1"/>
    <col min="6129" max="6129" width="5.7109375" style="2" customWidth="1"/>
    <col min="6130" max="6130" width="2.7109375" style="2" customWidth="1"/>
    <col min="6131" max="6131" width="5.7109375" style="2" customWidth="1"/>
    <col min="6132" max="6133" width="2.7109375" style="2" customWidth="1"/>
    <col min="6134" max="6134" width="10.7109375" style="2" customWidth="1"/>
    <col min="6135" max="6135" width="6.7109375" style="2" customWidth="1"/>
    <col min="6136" max="6136" width="2.7109375" style="2" customWidth="1"/>
    <col min="6137" max="6137" width="4.7109375" style="2" customWidth="1"/>
    <col min="6138" max="6138" width="2.7109375" style="2" customWidth="1"/>
    <col min="6139" max="6139" width="8.7109375" style="2" customWidth="1"/>
    <col min="6140" max="6140" width="10.7109375" style="2" customWidth="1"/>
    <col min="6141" max="6141" width="19.85546875" style="2" customWidth="1"/>
    <col min="6142" max="6380" width="9.140625" style="2"/>
    <col min="6381" max="6382" width="8.7109375" style="2" customWidth="1"/>
    <col min="6383" max="6383" width="6.7109375" style="2" customWidth="1"/>
    <col min="6384" max="6384" width="4.7109375" style="2" customWidth="1"/>
    <col min="6385" max="6385" width="5.7109375" style="2" customWidth="1"/>
    <col min="6386" max="6386" width="2.7109375" style="2" customWidth="1"/>
    <col min="6387" max="6387" width="5.7109375" style="2" customWidth="1"/>
    <col min="6388" max="6389" width="2.7109375" style="2" customWidth="1"/>
    <col min="6390" max="6390" width="10.7109375" style="2" customWidth="1"/>
    <col min="6391" max="6391" width="6.7109375" style="2" customWidth="1"/>
    <col min="6392" max="6392" width="2.7109375" style="2" customWidth="1"/>
    <col min="6393" max="6393" width="4.7109375" style="2" customWidth="1"/>
    <col min="6394" max="6394" width="2.7109375" style="2" customWidth="1"/>
    <col min="6395" max="6395" width="8.7109375" style="2" customWidth="1"/>
    <col min="6396" max="6396" width="10.7109375" style="2" customWidth="1"/>
    <col min="6397" max="6397" width="19.85546875" style="2" customWidth="1"/>
    <col min="6398" max="6636" width="9.140625" style="2"/>
    <col min="6637" max="6638" width="8.7109375" style="2" customWidth="1"/>
    <col min="6639" max="6639" width="6.7109375" style="2" customWidth="1"/>
    <col min="6640" max="6640" width="4.7109375" style="2" customWidth="1"/>
    <col min="6641" max="6641" width="5.7109375" style="2" customWidth="1"/>
    <col min="6642" max="6642" width="2.7109375" style="2" customWidth="1"/>
    <col min="6643" max="6643" width="5.7109375" style="2" customWidth="1"/>
    <col min="6644" max="6645" width="2.7109375" style="2" customWidth="1"/>
    <col min="6646" max="6646" width="10.7109375" style="2" customWidth="1"/>
    <col min="6647" max="6647" width="6.7109375" style="2" customWidth="1"/>
    <col min="6648" max="6648" width="2.7109375" style="2" customWidth="1"/>
    <col min="6649" max="6649" width="4.7109375" style="2" customWidth="1"/>
    <col min="6650" max="6650" width="2.7109375" style="2" customWidth="1"/>
    <col min="6651" max="6651" width="8.7109375" style="2" customWidth="1"/>
    <col min="6652" max="6652" width="10.7109375" style="2" customWidth="1"/>
    <col min="6653" max="6653" width="19.85546875" style="2" customWidth="1"/>
    <col min="6654" max="6892" width="9.140625" style="2"/>
    <col min="6893" max="6894" width="8.7109375" style="2" customWidth="1"/>
    <col min="6895" max="6895" width="6.7109375" style="2" customWidth="1"/>
    <col min="6896" max="6896" width="4.7109375" style="2" customWidth="1"/>
    <col min="6897" max="6897" width="5.7109375" style="2" customWidth="1"/>
    <col min="6898" max="6898" width="2.7109375" style="2" customWidth="1"/>
    <col min="6899" max="6899" width="5.7109375" style="2" customWidth="1"/>
    <col min="6900" max="6901" width="2.7109375" style="2" customWidth="1"/>
    <col min="6902" max="6902" width="10.7109375" style="2" customWidth="1"/>
    <col min="6903" max="6903" width="6.7109375" style="2" customWidth="1"/>
    <col min="6904" max="6904" width="2.7109375" style="2" customWidth="1"/>
    <col min="6905" max="6905" width="4.7109375" style="2" customWidth="1"/>
    <col min="6906" max="6906" width="2.7109375" style="2" customWidth="1"/>
    <col min="6907" max="6907" width="8.7109375" style="2" customWidth="1"/>
    <col min="6908" max="6908" width="10.7109375" style="2" customWidth="1"/>
    <col min="6909" max="6909" width="19.85546875" style="2" customWidth="1"/>
    <col min="6910" max="7148" width="9.140625" style="2"/>
    <col min="7149" max="7150" width="8.7109375" style="2" customWidth="1"/>
    <col min="7151" max="7151" width="6.7109375" style="2" customWidth="1"/>
    <col min="7152" max="7152" width="4.7109375" style="2" customWidth="1"/>
    <col min="7153" max="7153" width="5.7109375" style="2" customWidth="1"/>
    <col min="7154" max="7154" width="2.7109375" style="2" customWidth="1"/>
    <col min="7155" max="7155" width="5.7109375" style="2" customWidth="1"/>
    <col min="7156" max="7157" width="2.7109375" style="2" customWidth="1"/>
    <col min="7158" max="7158" width="10.7109375" style="2" customWidth="1"/>
    <col min="7159" max="7159" width="6.7109375" style="2" customWidth="1"/>
    <col min="7160" max="7160" width="2.7109375" style="2" customWidth="1"/>
    <col min="7161" max="7161" width="4.7109375" style="2" customWidth="1"/>
    <col min="7162" max="7162" width="2.7109375" style="2" customWidth="1"/>
    <col min="7163" max="7163" width="8.7109375" style="2" customWidth="1"/>
    <col min="7164" max="7164" width="10.7109375" style="2" customWidth="1"/>
    <col min="7165" max="7165" width="19.85546875" style="2" customWidth="1"/>
    <col min="7166" max="7404" width="9.140625" style="2"/>
    <col min="7405" max="7406" width="8.7109375" style="2" customWidth="1"/>
    <col min="7407" max="7407" width="6.7109375" style="2" customWidth="1"/>
    <col min="7408" max="7408" width="4.7109375" style="2" customWidth="1"/>
    <col min="7409" max="7409" width="5.7109375" style="2" customWidth="1"/>
    <col min="7410" max="7410" width="2.7109375" style="2" customWidth="1"/>
    <col min="7411" max="7411" width="5.7109375" style="2" customWidth="1"/>
    <col min="7412" max="7413" width="2.7109375" style="2" customWidth="1"/>
    <col min="7414" max="7414" width="10.7109375" style="2" customWidth="1"/>
    <col min="7415" max="7415" width="6.7109375" style="2" customWidth="1"/>
    <col min="7416" max="7416" width="2.7109375" style="2" customWidth="1"/>
    <col min="7417" max="7417" width="4.7109375" style="2" customWidth="1"/>
    <col min="7418" max="7418" width="2.7109375" style="2" customWidth="1"/>
    <col min="7419" max="7419" width="8.7109375" style="2" customWidth="1"/>
    <col min="7420" max="7420" width="10.7109375" style="2" customWidth="1"/>
    <col min="7421" max="7421" width="19.85546875" style="2" customWidth="1"/>
    <col min="7422" max="7660" width="9.140625" style="2"/>
    <col min="7661" max="7662" width="8.7109375" style="2" customWidth="1"/>
    <col min="7663" max="7663" width="6.7109375" style="2" customWidth="1"/>
    <col min="7664" max="7664" width="4.7109375" style="2" customWidth="1"/>
    <col min="7665" max="7665" width="5.7109375" style="2" customWidth="1"/>
    <col min="7666" max="7666" width="2.7109375" style="2" customWidth="1"/>
    <col min="7667" max="7667" width="5.7109375" style="2" customWidth="1"/>
    <col min="7668" max="7669" width="2.7109375" style="2" customWidth="1"/>
    <col min="7670" max="7670" width="10.7109375" style="2" customWidth="1"/>
    <col min="7671" max="7671" width="6.7109375" style="2" customWidth="1"/>
    <col min="7672" max="7672" width="2.7109375" style="2" customWidth="1"/>
    <col min="7673" max="7673" width="4.7109375" style="2" customWidth="1"/>
    <col min="7674" max="7674" width="2.7109375" style="2" customWidth="1"/>
    <col min="7675" max="7675" width="8.7109375" style="2" customWidth="1"/>
    <col min="7676" max="7676" width="10.7109375" style="2" customWidth="1"/>
    <col min="7677" max="7677" width="19.85546875" style="2" customWidth="1"/>
    <col min="7678" max="7916" width="9.140625" style="2"/>
    <col min="7917" max="7918" width="8.7109375" style="2" customWidth="1"/>
    <col min="7919" max="7919" width="6.7109375" style="2" customWidth="1"/>
    <col min="7920" max="7920" width="4.7109375" style="2" customWidth="1"/>
    <col min="7921" max="7921" width="5.7109375" style="2" customWidth="1"/>
    <col min="7922" max="7922" width="2.7109375" style="2" customWidth="1"/>
    <col min="7923" max="7923" width="5.7109375" style="2" customWidth="1"/>
    <col min="7924" max="7925" width="2.7109375" style="2" customWidth="1"/>
    <col min="7926" max="7926" width="10.7109375" style="2" customWidth="1"/>
    <col min="7927" max="7927" width="6.7109375" style="2" customWidth="1"/>
    <col min="7928" max="7928" width="2.7109375" style="2" customWidth="1"/>
    <col min="7929" max="7929" width="4.7109375" style="2" customWidth="1"/>
    <col min="7930" max="7930" width="2.7109375" style="2" customWidth="1"/>
    <col min="7931" max="7931" width="8.7109375" style="2" customWidth="1"/>
    <col min="7932" max="7932" width="10.7109375" style="2" customWidth="1"/>
    <col min="7933" max="7933" width="19.85546875" style="2" customWidth="1"/>
    <col min="7934" max="8172" width="9.140625" style="2"/>
    <col min="8173" max="8174" width="8.7109375" style="2" customWidth="1"/>
    <col min="8175" max="8175" width="6.7109375" style="2" customWidth="1"/>
    <col min="8176" max="8176" width="4.7109375" style="2" customWidth="1"/>
    <col min="8177" max="8177" width="5.7109375" style="2" customWidth="1"/>
    <col min="8178" max="8178" width="2.7109375" style="2" customWidth="1"/>
    <col min="8179" max="8179" width="5.7109375" style="2" customWidth="1"/>
    <col min="8180" max="8181" width="2.7109375" style="2" customWidth="1"/>
    <col min="8182" max="8182" width="10.7109375" style="2" customWidth="1"/>
    <col min="8183" max="8183" width="6.7109375" style="2" customWidth="1"/>
    <col min="8184" max="8184" width="2.7109375" style="2" customWidth="1"/>
    <col min="8185" max="8185" width="4.7109375" style="2" customWidth="1"/>
    <col min="8186" max="8186" width="2.7109375" style="2" customWidth="1"/>
    <col min="8187" max="8187" width="8.7109375" style="2" customWidth="1"/>
    <col min="8188" max="8188" width="10.7109375" style="2" customWidth="1"/>
    <col min="8189" max="8189" width="19.85546875" style="2" customWidth="1"/>
    <col min="8190" max="8428" width="9.140625" style="2"/>
    <col min="8429" max="8430" width="8.7109375" style="2" customWidth="1"/>
    <col min="8431" max="8431" width="6.7109375" style="2" customWidth="1"/>
    <col min="8432" max="8432" width="4.7109375" style="2" customWidth="1"/>
    <col min="8433" max="8433" width="5.7109375" style="2" customWidth="1"/>
    <col min="8434" max="8434" width="2.7109375" style="2" customWidth="1"/>
    <col min="8435" max="8435" width="5.7109375" style="2" customWidth="1"/>
    <col min="8436" max="8437" width="2.7109375" style="2" customWidth="1"/>
    <col min="8438" max="8438" width="10.7109375" style="2" customWidth="1"/>
    <col min="8439" max="8439" width="6.7109375" style="2" customWidth="1"/>
    <col min="8440" max="8440" width="2.7109375" style="2" customWidth="1"/>
    <col min="8441" max="8441" width="4.7109375" style="2" customWidth="1"/>
    <col min="8442" max="8442" width="2.7109375" style="2" customWidth="1"/>
    <col min="8443" max="8443" width="8.7109375" style="2" customWidth="1"/>
    <col min="8444" max="8444" width="10.7109375" style="2" customWidth="1"/>
    <col min="8445" max="8445" width="19.85546875" style="2" customWidth="1"/>
    <col min="8446" max="8684" width="9.140625" style="2"/>
    <col min="8685" max="8686" width="8.7109375" style="2" customWidth="1"/>
    <col min="8687" max="8687" width="6.7109375" style="2" customWidth="1"/>
    <col min="8688" max="8688" width="4.7109375" style="2" customWidth="1"/>
    <col min="8689" max="8689" width="5.7109375" style="2" customWidth="1"/>
    <col min="8690" max="8690" width="2.7109375" style="2" customWidth="1"/>
    <col min="8691" max="8691" width="5.7109375" style="2" customWidth="1"/>
    <col min="8692" max="8693" width="2.7109375" style="2" customWidth="1"/>
    <col min="8694" max="8694" width="10.7109375" style="2" customWidth="1"/>
    <col min="8695" max="8695" width="6.7109375" style="2" customWidth="1"/>
    <col min="8696" max="8696" width="2.7109375" style="2" customWidth="1"/>
    <col min="8697" max="8697" width="4.7109375" style="2" customWidth="1"/>
    <col min="8698" max="8698" width="2.7109375" style="2" customWidth="1"/>
    <col min="8699" max="8699" width="8.7109375" style="2" customWidth="1"/>
    <col min="8700" max="8700" width="10.7109375" style="2" customWidth="1"/>
    <col min="8701" max="8701" width="19.85546875" style="2" customWidth="1"/>
    <col min="8702" max="8940" width="9.140625" style="2"/>
    <col min="8941" max="8942" width="8.7109375" style="2" customWidth="1"/>
    <col min="8943" max="8943" width="6.7109375" style="2" customWidth="1"/>
    <col min="8944" max="8944" width="4.7109375" style="2" customWidth="1"/>
    <col min="8945" max="8945" width="5.7109375" style="2" customWidth="1"/>
    <col min="8946" max="8946" width="2.7109375" style="2" customWidth="1"/>
    <col min="8947" max="8947" width="5.7109375" style="2" customWidth="1"/>
    <col min="8948" max="8949" width="2.7109375" style="2" customWidth="1"/>
    <col min="8950" max="8950" width="10.7109375" style="2" customWidth="1"/>
    <col min="8951" max="8951" width="6.7109375" style="2" customWidth="1"/>
    <col min="8952" max="8952" width="2.7109375" style="2" customWidth="1"/>
    <col min="8953" max="8953" width="4.7109375" style="2" customWidth="1"/>
    <col min="8954" max="8954" width="2.7109375" style="2" customWidth="1"/>
    <col min="8955" max="8955" width="8.7109375" style="2" customWidth="1"/>
    <col min="8956" max="8956" width="10.7109375" style="2" customWidth="1"/>
    <col min="8957" max="8957" width="19.85546875" style="2" customWidth="1"/>
    <col min="8958" max="9196" width="9.140625" style="2"/>
    <col min="9197" max="9198" width="8.7109375" style="2" customWidth="1"/>
    <col min="9199" max="9199" width="6.7109375" style="2" customWidth="1"/>
    <col min="9200" max="9200" width="4.7109375" style="2" customWidth="1"/>
    <col min="9201" max="9201" width="5.7109375" style="2" customWidth="1"/>
    <col min="9202" max="9202" width="2.7109375" style="2" customWidth="1"/>
    <col min="9203" max="9203" width="5.7109375" style="2" customWidth="1"/>
    <col min="9204" max="9205" width="2.7109375" style="2" customWidth="1"/>
    <col min="9206" max="9206" width="10.7109375" style="2" customWidth="1"/>
    <col min="9207" max="9207" width="6.7109375" style="2" customWidth="1"/>
    <col min="9208" max="9208" width="2.7109375" style="2" customWidth="1"/>
    <col min="9209" max="9209" width="4.7109375" style="2" customWidth="1"/>
    <col min="9210" max="9210" width="2.7109375" style="2" customWidth="1"/>
    <col min="9211" max="9211" width="8.7109375" style="2" customWidth="1"/>
    <col min="9212" max="9212" width="10.7109375" style="2" customWidth="1"/>
    <col min="9213" max="9213" width="19.85546875" style="2" customWidth="1"/>
    <col min="9214" max="9452" width="9.140625" style="2"/>
    <col min="9453" max="9454" width="8.7109375" style="2" customWidth="1"/>
    <col min="9455" max="9455" width="6.7109375" style="2" customWidth="1"/>
    <col min="9456" max="9456" width="4.7109375" style="2" customWidth="1"/>
    <col min="9457" max="9457" width="5.7109375" style="2" customWidth="1"/>
    <col min="9458" max="9458" width="2.7109375" style="2" customWidth="1"/>
    <col min="9459" max="9459" width="5.7109375" style="2" customWidth="1"/>
    <col min="9460" max="9461" width="2.7109375" style="2" customWidth="1"/>
    <col min="9462" max="9462" width="10.7109375" style="2" customWidth="1"/>
    <col min="9463" max="9463" width="6.7109375" style="2" customWidth="1"/>
    <col min="9464" max="9464" width="2.7109375" style="2" customWidth="1"/>
    <col min="9465" max="9465" width="4.7109375" style="2" customWidth="1"/>
    <col min="9466" max="9466" width="2.7109375" style="2" customWidth="1"/>
    <col min="9467" max="9467" width="8.7109375" style="2" customWidth="1"/>
    <col min="9468" max="9468" width="10.7109375" style="2" customWidth="1"/>
    <col min="9469" max="9469" width="19.85546875" style="2" customWidth="1"/>
    <col min="9470" max="9708" width="9.140625" style="2"/>
    <col min="9709" max="9710" width="8.7109375" style="2" customWidth="1"/>
    <col min="9711" max="9711" width="6.7109375" style="2" customWidth="1"/>
    <col min="9712" max="9712" width="4.7109375" style="2" customWidth="1"/>
    <col min="9713" max="9713" width="5.7109375" style="2" customWidth="1"/>
    <col min="9714" max="9714" width="2.7109375" style="2" customWidth="1"/>
    <col min="9715" max="9715" width="5.7109375" style="2" customWidth="1"/>
    <col min="9716" max="9717" width="2.7109375" style="2" customWidth="1"/>
    <col min="9718" max="9718" width="10.7109375" style="2" customWidth="1"/>
    <col min="9719" max="9719" width="6.7109375" style="2" customWidth="1"/>
    <col min="9720" max="9720" width="2.7109375" style="2" customWidth="1"/>
    <col min="9721" max="9721" width="4.7109375" style="2" customWidth="1"/>
    <col min="9722" max="9722" width="2.7109375" style="2" customWidth="1"/>
    <col min="9723" max="9723" width="8.7109375" style="2" customWidth="1"/>
    <col min="9724" max="9724" width="10.7109375" style="2" customWidth="1"/>
    <col min="9725" max="9725" width="19.85546875" style="2" customWidth="1"/>
    <col min="9726" max="9964" width="9.140625" style="2"/>
    <col min="9965" max="9966" width="8.7109375" style="2" customWidth="1"/>
    <col min="9967" max="9967" width="6.7109375" style="2" customWidth="1"/>
    <col min="9968" max="9968" width="4.7109375" style="2" customWidth="1"/>
    <col min="9969" max="9969" width="5.7109375" style="2" customWidth="1"/>
    <col min="9970" max="9970" width="2.7109375" style="2" customWidth="1"/>
    <col min="9971" max="9971" width="5.7109375" style="2" customWidth="1"/>
    <col min="9972" max="9973" width="2.7109375" style="2" customWidth="1"/>
    <col min="9974" max="9974" width="10.7109375" style="2" customWidth="1"/>
    <col min="9975" max="9975" width="6.7109375" style="2" customWidth="1"/>
    <col min="9976" max="9976" width="2.7109375" style="2" customWidth="1"/>
    <col min="9977" max="9977" width="4.7109375" style="2" customWidth="1"/>
    <col min="9978" max="9978" width="2.7109375" style="2" customWidth="1"/>
    <col min="9979" max="9979" width="8.7109375" style="2" customWidth="1"/>
    <col min="9980" max="9980" width="10.7109375" style="2" customWidth="1"/>
    <col min="9981" max="9981" width="19.85546875" style="2" customWidth="1"/>
    <col min="9982" max="10220" width="9.140625" style="2"/>
    <col min="10221" max="10222" width="8.7109375" style="2" customWidth="1"/>
    <col min="10223" max="10223" width="6.7109375" style="2" customWidth="1"/>
    <col min="10224" max="10224" width="4.7109375" style="2" customWidth="1"/>
    <col min="10225" max="10225" width="5.7109375" style="2" customWidth="1"/>
    <col min="10226" max="10226" width="2.7109375" style="2" customWidth="1"/>
    <col min="10227" max="10227" width="5.7109375" style="2" customWidth="1"/>
    <col min="10228" max="10229" width="2.7109375" style="2" customWidth="1"/>
    <col min="10230" max="10230" width="10.7109375" style="2" customWidth="1"/>
    <col min="10231" max="10231" width="6.7109375" style="2" customWidth="1"/>
    <col min="10232" max="10232" width="2.7109375" style="2" customWidth="1"/>
    <col min="10233" max="10233" width="4.7109375" style="2" customWidth="1"/>
    <col min="10234" max="10234" width="2.7109375" style="2" customWidth="1"/>
    <col min="10235" max="10235" width="8.7109375" style="2" customWidth="1"/>
    <col min="10236" max="10236" width="10.7109375" style="2" customWidth="1"/>
    <col min="10237" max="10237" width="19.85546875" style="2" customWidth="1"/>
    <col min="10238" max="10476" width="9.140625" style="2"/>
    <col min="10477" max="10478" width="8.7109375" style="2" customWidth="1"/>
    <col min="10479" max="10479" width="6.7109375" style="2" customWidth="1"/>
    <col min="10480" max="10480" width="4.7109375" style="2" customWidth="1"/>
    <col min="10481" max="10481" width="5.7109375" style="2" customWidth="1"/>
    <col min="10482" max="10482" width="2.7109375" style="2" customWidth="1"/>
    <col min="10483" max="10483" width="5.7109375" style="2" customWidth="1"/>
    <col min="10484" max="10485" width="2.7109375" style="2" customWidth="1"/>
    <col min="10486" max="10486" width="10.7109375" style="2" customWidth="1"/>
    <col min="10487" max="10487" width="6.7109375" style="2" customWidth="1"/>
    <col min="10488" max="10488" width="2.7109375" style="2" customWidth="1"/>
    <col min="10489" max="10489" width="4.7109375" style="2" customWidth="1"/>
    <col min="10490" max="10490" width="2.7109375" style="2" customWidth="1"/>
    <col min="10491" max="10491" width="8.7109375" style="2" customWidth="1"/>
    <col min="10492" max="10492" width="10.7109375" style="2" customWidth="1"/>
    <col min="10493" max="10493" width="19.85546875" style="2" customWidth="1"/>
    <col min="10494" max="10732" width="9.140625" style="2"/>
    <col min="10733" max="10734" width="8.7109375" style="2" customWidth="1"/>
    <col min="10735" max="10735" width="6.7109375" style="2" customWidth="1"/>
    <col min="10736" max="10736" width="4.7109375" style="2" customWidth="1"/>
    <col min="10737" max="10737" width="5.7109375" style="2" customWidth="1"/>
    <col min="10738" max="10738" width="2.7109375" style="2" customWidth="1"/>
    <col min="10739" max="10739" width="5.7109375" style="2" customWidth="1"/>
    <col min="10740" max="10741" width="2.7109375" style="2" customWidth="1"/>
    <col min="10742" max="10742" width="10.7109375" style="2" customWidth="1"/>
    <col min="10743" max="10743" width="6.7109375" style="2" customWidth="1"/>
    <col min="10744" max="10744" width="2.7109375" style="2" customWidth="1"/>
    <col min="10745" max="10745" width="4.7109375" style="2" customWidth="1"/>
    <col min="10746" max="10746" width="2.7109375" style="2" customWidth="1"/>
    <col min="10747" max="10747" width="8.7109375" style="2" customWidth="1"/>
    <col min="10748" max="10748" width="10.7109375" style="2" customWidth="1"/>
    <col min="10749" max="10749" width="19.85546875" style="2" customWidth="1"/>
    <col min="10750" max="10988" width="9.140625" style="2"/>
    <col min="10989" max="10990" width="8.7109375" style="2" customWidth="1"/>
    <col min="10991" max="10991" width="6.7109375" style="2" customWidth="1"/>
    <col min="10992" max="10992" width="4.7109375" style="2" customWidth="1"/>
    <col min="10993" max="10993" width="5.7109375" style="2" customWidth="1"/>
    <col min="10994" max="10994" width="2.7109375" style="2" customWidth="1"/>
    <col min="10995" max="10995" width="5.7109375" style="2" customWidth="1"/>
    <col min="10996" max="10997" width="2.7109375" style="2" customWidth="1"/>
    <col min="10998" max="10998" width="10.7109375" style="2" customWidth="1"/>
    <col min="10999" max="10999" width="6.7109375" style="2" customWidth="1"/>
    <col min="11000" max="11000" width="2.7109375" style="2" customWidth="1"/>
    <col min="11001" max="11001" width="4.7109375" style="2" customWidth="1"/>
    <col min="11002" max="11002" width="2.7109375" style="2" customWidth="1"/>
    <col min="11003" max="11003" width="8.7109375" style="2" customWidth="1"/>
    <col min="11004" max="11004" width="10.7109375" style="2" customWidth="1"/>
    <col min="11005" max="11005" width="19.85546875" style="2" customWidth="1"/>
    <col min="11006" max="11244" width="9.140625" style="2"/>
    <col min="11245" max="11246" width="8.7109375" style="2" customWidth="1"/>
    <col min="11247" max="11247" width="6.7109375" style="2" customWidth="1"/>
    <col min="11248" max="11248" width="4.7109375" style="2" customWidth="1"/>
    <col min="11249" max="11249" width="5.7109375" style="2" customWidth="1"/>
    <col min="11250" max="11250" width="2.7109375" style="2" customWidth="1"/>
    <col min="11251" max="11251" width="5.7109375" style="2" customWidth="1"/>
    <col min="11252" max="11253" width="2.7109375" style="2" customWidth="1"/>
    <col min="11254" max="11254" width="10.7109375" style="2" customWidth="1"/>
    <col min="11255" max="11255" width="6.7109375" style="2" customWidth="1"/>
    <col min="11256" max="11256" width="2.7109375" style="2" customWidth="1"/>
    <col min="11257" max="11257" width="4.7109375" style="2" customWidth="1"/>
    <col min="11258" max="11258" width="2.7109375" style="2" customWidth="1"/>
    <col min="11259" max="11259" width="8.7109375" style="2" customWidth="1"/>
    <col min="11260" max="11260" width="10.7109375" style="2" customWidth="1"/>
    <col min="11261" max="11261" width="19.85546875" style="2" customWidth="1"/>
    <col min="11262" max="11500" width="9.140625" style="2"/>
    <col min="11501" max="11502" width="8.7109375" style="2" customWidth="1"/>
    <col min="11503" max="11503" width="6.7109375" style="2" customWidth="1"/>
    <col min="11504" max="11504" width="4.7109375" style="2" customWidth="1"/>
    <col min="11505" max="11505" width="5.7109375" style="2" customWidth="1"/>
    <col min="11506" max="11506" width="2.7109375" style="2" customWidth="1"/>
    <col min="11507" max="11507" width="5.7109375" style="2" customWidth="1"/>
    <col min="11508" max="11509" width="2.7109375" style="2" customWidth="1"/>
    <col min="11510" max="11510" width="10.7109375" style="2" customWidth="1"/>
    <col min="11511" max="11511" width="6.7109375" style="2" customWidth="1"/>
    <col min="11512" max="11512" width="2.7109375" style="2" customWidth="1"/>
    <col min="11513" max="11513" width="4.7109375" style="2" customWidth="1"/>
    <col min="11514" max="11514" width="2.7109375" style="2" customWidth="1"/>
    <col min="11515" max="11515" width="8.7109375" style="2" customWidth="1"/>
    <col min="11516" max="11516" width="10.7109375" style="2" customWidth="1"/>
    <col min="11517" max="11517" width="19.85546875" style="2" customWidth="1"/>
    <col min="11518" max="11756" width="9.140625" style="2"/>
    <col min="11757" max="11758" width="8.7109375" style="2" customWidth="1"/>
    <col min="11759" max="11759" width="6.7109375" style="2" customWidth="1"/>
    <col min="11760" max="11760" width="4.7109375" style="2" customWidth="1"/>
    <col min="11761" max="11761" width="5.7109375" style="2" customWidth="1"/>
    <col min="11762" max="11762" width="2.7109375" style="2" customWidth="1"/>
    <col min="11763" max="11763" width="5.7109375" style="2" customWidth="1"/>
    <col min="11764" max="11765" width="2.7109375" style="2" customWidth="1"/>
    <col min="11766" max="11766" width="10.7109375" style="2" customWidth="1"/>
    <col min="11767" max="11767" width="6.7109375" style="2" customWidth="1"/>
    <col min="11768" max="11768" width="2.7109375" style="2" customWidth="1"/>
    <col min="11769" max="11769" width="4.7109375" style="2" customWidth="1"/>
    <col min="11770" max="11770" width="2.7109375" style="2" customWidth="1"/>
    <col min="11771" max="11771" width="8.7109375" style="2" customWidth="1"/>
    <col min="11772" max="11772" width="10.7109375" style="2" customWidth="1"/>
    <col min="11773" max="11773" width="19.85546875" style="2" customWidth="1"/>
    <col min="11774" max="12012" width="9.140625" style="2"/>
    <col min="12013" max="12014" width="8.7109375" style="2" customWidth="1"/>
    <col min="12015" max="12015" width="6.7109375" style="2" customWidth="1"/>
    <col min="12016" max="12016" width="4.7109375" style="2" customWidth="1"/>
    <col min="12017" max="12017" width="5.7109375" style="2" customWidth="1"/>
    <col min="12018" max="12018" width="2.7109375" style="2" customWidth="1"/>
    <col min="12019" max="12019" width="5.7109375" style="2" customWidth="1"/>
    <col min="12020" max="12021" width="2.7109375" style="2" customWidth="1"/>
    <col min="12022" max="12022" width="10.7109375" style="2" customWidth="1"/>
    <col min="12023" max="12023" width="6.7109375" style="2" customWidth="1"/>
    <col min="12024" max="12024" width="2.7109375" style="2" customWidth="1"/>
    <col min="12025" max="12025" width="4.7109375" style="2" customWidth="1"/>
    <col min="12026" max="12026" width="2.7109375" style="2" customWidth="1"/>
    <col min="12027" max="12027" width="8.7109375" style="2" customWidth="1"/>
    <col min="12028" max="12028" width="10.7109375" style="2" customWidth="1"/>
    <col min="12029" max="12029" width="19.85546875" style="2" customWidth="1"/>
    <col min="12030" max="12268" width="9.140625" style="2"/>
    <col min="12269" max="12270" width="8.7109375" style="2" customWidth="1"/>
    <col min="12271" max="12271" width="6.7109375" style="2" customWidth="1"/>
    <col min="12272" max="12272" width="4.7109375" style="2" customWidth="1"/>
    <col min="12273" max="12273" width="5.7109375" style="2" customWidth="1"/>
    <col min="12274" max="12274" width="2.7109375" style="2" customWidth="1"/>
    <col min="12275" max="12275" width="5.7109375" style="2" customWidth="1"/>
    <col min="12276" max="12277" width="2.7109375" style="2" customWidth="1"/>
    <col min="12278" max="12278" width="10.7109375" style="2" customWidth="1"/>
    <col min="12279" max="12279" width="6.7109375" style="2" customWidth="1"/>
    <col min="12280" max="12280" width="2.7109375" style="2" customWidth="1"/>
    <col min="12281" max="12281" width="4.7109375" style="2" customWidth="1"/>
    <col min="12282" max="12282" width="2.7109375" style="2" customWidth="1"/>
    <col min="12283" max="12283" width="8.7109375" style="2" customWidth="1"/>
    <col min="12284" max="12284" width="10.7109375" style="2" customWidth="1"/>
    <col min="12285" max="12285" width="19.85546875" style="2" customWidth="1"/>
    <col min="12286" max="12524" width="9.140625" style="2"/>
    <col min="12525" max="12526" width="8.7109375" style="2" customWidth="1"/>
    <col min="12527" max="12527" width="6.7109375" style="2" customWidth="1"/>
    <col min="12528" max="12528" width="4.7109375" style="2" customWidth="1"/>
    <col min="12529" max="12529" width="5.7109375" style="2" customWidth="1"/>
    <col min="12530" max="12530" width="2.7109375" style="2" customWidth="1"/>
    <col min="12531" max="12531" width="5.7109375" style="2" customWidth="1"/>
    <col min="12532" max="12533" width="2.7109375" style="2" customWidth="1"/>
    <col min="12534" max="12534" width="10.7109375" style="2" customWidth="1"/>
    <col min="12535" max="12535" width="6.7109375" style="2" customWidth="1"/>
    <col min="12536" max="12536" width="2.7109375" style="2" customWidth="1"/>
    <col min="12537" max="12537" width="4.7109375" style="2" customWidth="1"/>
    <col min="12538" max="12538" width="2.7109375" style="2" customWidth="1"/>
    <col min="12539" max="12539" width="8.7109375" style="2" customWidth="1"/>
    <col min="12540" max="12540" width="10.7109375" style="2" customWidth="1"/>
    <col min="12541" max="12541" width="19.85546875" style="2" customWidth="1"/>
    <col min="12542" max="12780" width="9.140625" style="2"/>
    <col min="12781" max="12782" width="8.7109375" style="2" customWidth="1"/>
    <col min="12783" max="12783" width="6.7109375" style="2" customWidth="1"/>
    <col min="12784" max="12784" width="4.7109375" style="2" customWidth="1"/>
    <col min="12785" max="12785" width="5.7109375" style="2" customWidth="1"/>
    <col min="12786" max="12786" width="2.7109375" style="2" customWidth="1"/>
    <col min="12787" max="12787" width="5.7109375" style="2" customWidth="1"/>
    <col min="12788" max="12789" width="2.7109375" style="2" customWidth="1"/>
    <col min="12790" max="12790" width="10.7109375" style="2" customWidth="1"/>
    <col min="12791" max="12791" width="6.7109375" style="2" customWidth="1"/>
    <col min="12792" max="12792" width="2.7109375" style="2" customWidth="1"/>
    <col min="12793" max="12793" width="4.7109375" style="2" customWidth="1"/>
    <col min="12794" max="12794" width="2.7109375" style="2" customWidth="1"/>
    <col min="12795" max="12795" width="8.7109375" style="2" customWidth="1"/>
    <col min="12796" max="12796" width="10.7109375" style="2" customWidth="1"/>
    <col min="12797" max="12797" width="19.85546875" style="2" customWidth="1"/>
    <col min="12798" max="13036" width="9.140625" style="2"/>
    <col min="13037" max="13038" width="8.7109375" style="2" customWidth="1"/>
    <col min="13039" max="13039" width="6.7109375" style="2" customWidth="1"/>
    <col min="13040" max="13040" width="4.7109375" style="2" customWidth="1"/>
    <col min="13041" max="13041" width="5.7109375" style="2" customWidth="1"/>
    <col min="13042" max="13042" width="2.7109375" style="2" customWidth="1"/>
    <col min="13043" max="13043" width="5.7109375" style="2" customWidth="1"/>
    <col min="13044" max="13045" width="2.7109375" style="2" customWidth="1"/>
    <col min="13046" max="13046" width="10.7109375" style="2" customWidth="1"/>
    <col min="13047" max="13047" width="6.7109375" style="2" customWidth="1"/>
    <col min="13048" max="13048" width="2.7109375" style="2" customWidth="1"/>
    <col min="13049" max="13049" width="4.7109375" style="2" customWidth="1"/>
    <col min="13050" max="13050" width="2.7109375" style="2" customWidth="1"/>
    <col min="13051" max="13051" width="8.7109375" style="2" customWidth="1"/>
    <col min="13052" max="13052" width="10.7109375" style="2" customWidth="1"/>
    <col min="13053" max="13053" width="19.85546875" style="2" customWidth="1"/>
    <col min="13054" max="13292" width="9.140625" style="2"/>
    <col min="13293" max="13294" width="8.7109375" style="2" customWidth="1"/>
    <col min="13295" max="13295" width="6.7109375" style="2" customWidth="1"/>
    <col min="13296" max="13296" width="4.7109375" style="2" customWidth="1"/>
    <col min="13297" max="13297" width="5.7109375" style="2" customWidth="1"/>
    <col min="13298" max="13298" width="2.7109375" style="2" customWidth="1"/>
    <col min="13299" max="13299" width="5.7109375" style="2" customWidth="1"/>
    <col min="13300" max="13301" width="2.7109375" style="2" customWidth="1"/>
    <col min="13302" max="13302" width="10.7109375" style="2" customWidth="1"/>
    <col min="13303" max="13303" width="6.7109375" style="2" customWidth="1"/>
    <col min="13304" max="13304" width="2.7109375" style="2" customWidth="1"/>
    <col min="13305" max="13305" width="4.7109375" style="2" customWidth="1"/>
    <col min="13306" max="13306" width="2.7109375" style="2" customWidth="1"/>
    <col min="13307" max="13307" width="8.7109375" style="2" customWidth="1"/>
    <col min="13308" max="13308" width="10.7109375" style="2" customWidth="1"/>
    <col min="13309" max="13309" width="19.85546875" style="2" customWidth="1"/>
    <col min="13310" max="13548" width="9.140625" style="2"/>
    <col min="13549" max="13550" width="8.7109375" style="2" customWidth="1"/>
    <col min="13551" max="13551" width="6.7109375" style="2" customWidth="1"/>
    <col min="13552" max="13552" width="4.7109375" style="2" customWidth="1"/>
    <col min="13553" max="13553" width="5.7109375" style="2" customWidth="1"/>
    <col min="13554" max="13554" width="2.7109375" style="2" customWidth="1"/>
    <col min="13555" max="13555" width="5.7109375" style="2" customWidth="1"/>
    <col min="13556" max="13557" width="2.7109375" style="2" customWidth="1"/>
    <col min="13558" max="13558" width="10.7109375" style="2" customWidth="1"/>
    <col min="13559" max="13559" width="6.7109375" style="2" customWidth="1"/>
    <col min="13560" max="13560" width="2.7109375" style="2" customWidth="1"/>
    <col min="13561" max="13561" width="4.7109375" style="2" customWidth="1"/>
    <col min="13562" max="13562" width="2.7109375" style="2" customWidth="1"/>
    <col min="13563" max="13563" width="8.7109375" style="2" customWidth="1"/>
    <col min="13564" max="13564" width="10.7109375" style="2" customWidth="1"/>
    <col min="13565" max="13565" width="19.85546875" style="2" customWidth="1"/>
    <col min="13566" max="13804" width="9.140625" style="2"/>
    <col min="13805" max="13806" width="8.7109375" style="2" customWidth="1"/>
    <col min="13807" max="13807" width="6.7109375" style="2" customWidth="1"/>
    <col min="13808" max="13808" width="4.7109375" style="2" customWidth="1"/>
    <col min="13809" max="13809" width="5.7109375" style="2" customWidth="1"/>
    <col min="13810" max="13810" width="2.7109375" style="2" customWidth="1"/>
    <col min="13811" max="13811" width="5.7109375" style="2" customWidth="1"/>
    <col min="13812" max="13813" width="2.7109375" style="2" customWidth="1"/>
    <col min="13814" max="13814" width="10.7109375" style="2" customWidth="1"/>
    <col min="13815" max="13815" width="6.7109375" style="2" customWidth="1"/>
    <col min="13816" max="13816" width="2.7109375" style="2" customWidth="1"/>
    <col min="13817" max="13817" width="4.7109375" style="2" customWidth="1"/>
    <col min="13818" max="13818" width="2.7109375" style="2" customWidth="1"/>
    <col min="13819" max="13819" width="8.7109375" style="2" customWidth="1"/>
    <col min="13820" max="13820" width="10.7109375" style="2" customWidth="1"/>
    <col min="13821" max="13821" width="19.85546875" style="2" customWidth="1"/>
    <col min="13822" max="14060" width="9.140625" style="2"/>
    <col min="14061" max="14062" width="8.7109375" style="2" customWidth="1"/>
    <col min="14063" max="14063" width="6.7109375" style="2" customWidth="1"/>
    <col min="14064" max="14064" width="4.7109375" style="2" customWidth="1"/>
    <col min="14065" max="14065" width="5.7109375" style="2" customWidth="1"/>
    <col min="14066" max="14066" width="2.7109375" style="2" customWidth="1"/>
    <col min="14067" max="14067" width="5.7109375" style="2" customWidth="1"/>
    <col min="14068" max="14069" width="2.7109375" style="2" customWidth="1"/>
    <col min="14070" max="14070" width="10.7109375" style="2" customWidth="1"/>
    <col min="14071" max="14071" width="6.7109375" style="2" customWidth="1"/>
    <col min="14072" max="14072" width="2.7109375" style="2" customWidth="1"/>
    <col min="14073" max="14073" width="4.7109375" style="2" customWidth="1"/>
    <col min="14074" max="14074" width="2.7109375" style="2" customWidth="1"/>
    <col min="14075" max="14075" width="8.7109375" style="2" customWidth="1"/>
    <col min="14076" max="14076" width="10.7109375" style="2" customWidth="1"/>
    <col min="14077" max="14077" width="19.85546875" style="2" customWidth="1"/>
    <col min="14078" max="14316" width="9.140625" style="2"/>
    <col min="14317" max="14318" width="8.7109375" style="2" customWidth="1"/>
    <col min="14319" max="14319" width="6.7109375" style="2" customWidth="1"/>
    <col min="14320" max="14320" width="4.7109375" style="2" customWidth="1"/>
    <col min="14321" max="14321" width="5.7109375" style="2" customWidth="1"/>
    <col min="14322" max="14322" width="2.7109375" style="2" customWidth="1"/>
    <col min="14323" max="14323" width="5.7109375" style="2" customWidth="1"/>
    <col min="14324" max="14325" width="2.7109375" style="2" customWidth="1"/>
    <col min="14326" max="14326" width="10.7109375" style="2" customWidth="1"/>
    <col min="14327" max="14327" width="6.7109375" style="2" customWidth="1"/>
    <col min="14328" max="14328" width="2.7109375" style="2" customWidth="1"/>
    <col min="14329" max="14329" width="4.7109375" style="2" customWidth="1"/>
    <col min="14330" max="14330" width="2.7109375" style="2" customWidth="1"/>
    <col min="14331" max="14331" width="8.7109375" style="2" customWidth="1"/>
    <col min="14332" max="14332" width="10.7109375" style="2" customWidth="1"/>
    <col min="14333" max="14333" width="19.85546875" style="2" customWidth="1"/>
    <col min="14334" max="14572" width="9.140625" style="2"/>
    <col min="14573" max="14574" width="8.7109375" style="2" customWidth="1"/>
    <col min="14575" max="14575" width="6.7109375" style="2" customWidth="1"/>
    <col min="14576" max="14576" width="4.7109375" style="2" customWidth="1"/>
    <col min="14577" max="14577" width="5.7109375" style="2" customWidth="1"/>
    <col min="14578" max="14578" width="2.7109375" style="2" customWidth="1"/>
    <col min="14579" max="14579" width="5.7109375" style="2" customWidth="1"/>
    <col min="14580" max="14581" width="2.7109375" style="2" customWidth="1"/>
    <col min="14582" max="14582" width="10.7109375" style="2" customWidth="1"/>
    <col min="14583" max="14583" width="6.7109375" style="2" customWidth="1"/>
    <col min="14584" max="14584" width="2.7109375" style="2" customWidth="1"/>
    <col min="14585" max="14585" width="4.7109375" style="2" customWidth="1"/>
    <col min="14586" max="14586" width="2.7109375" style="2" customWidth="1"/>
    <col min="14587" max="14587" width="8.7109375" style="2" customWidth="1"/>
    <col min="14588" max="14588" width="10.7109375" style="2" customWidth="1"/>
    <col min="14589" max="14589" width="19.85546875" style="2" customWidth="1"/>
    <col min="14590" max="14828" width="9.140625" style="2"/>
    <col min="14829" max="14830" width="8.7109375" style="2" customWidth="1"/>
    <col min="14831" max="14831" width="6.7109375" style="2" customWidth="1"/>
    <col min="14832" max="14832" width="4.7109375" style="2" customWidth="1"/>
    <col min="14833" max="14833" width="5.7109375" style="2" customWidth="1"/>
    <col min="14834" max="14834" width="2.7109375" style="2" customWidth="1"/>
    <col min="14835" max="14835" width="5.7109375" style="2" customWidth="1"/>
    <col min="14836" max="14837" width="2.7109375" style="2" customWidth="1"/>
    <col min="14838" max="14838" width="10.7109375" style="2" customWidth="1"/>
    <col min="14839" max="14839" width="6.7109375" style="2" customWidth="1"/>
    <col min="14840" max="14840" width="2.7109375" style="2" customWidth="1"/>
    <col min="14841" max="14841" width="4.7109375" style="2" customWidth="1"/>
    <col min="14842" max="14842" width="2.7109375" style="2" customWidth="1"/>
    <col min="14843" max="14843" width="8.7109375" style="2" customWidth="1"/>
    <col min="14844" max="14844" width="10.7109375" style="2" customWidth="1"/>
    <col min="14845" max="14845" width="19.85546875" style="2" customWidth="1"/>
    <col min="14846" max="15084" width="9.140625" style="2"/>
    <col min="15085" max="15086" width="8.7109375" style="2" customWidth="1"/>
    <col min="15087" max="15087" width="6.7109375" style="2" customWidth="1"/>
    <col min="15088" max="15088" width="4.7109375" style="2" customWidth="1"/>
    <col min="15089" max="15089" width="5.7109375" style="2" customWidth="1"/>
    <col min="15090" max="15090" width="2.7109375" style="2" customWidth="1"/>
    <col min="15091" max="15091" width="5.7109375" style="2" customWidth="1"/>
    <col min="15092" max="15093" width="2.7109375" style="2" customWidth="1"/>
    <col min="15094" max="15094" width="10.7109375" style="2" customWidth="1"/>
    <col min="15095" max="15095" width="6.7109375" style="2" customWidth="1"/>
    <col min="15096" max="15096" width="2.7109375" style="2" customWidth="1"/>
    <col min="15097" max="15097" width="4.7109375" style="2" customWidth="1"/>
    <col min="15098" max="15098" width="2.7109375" style="2" customWidth="1"/>
    <col min="15099" max="15099" width="8.7109375" style="2" customWidth="1"/>
    <col min="15100" max="15100" width="10.7109375" style="2" customWidth="1"/>
    <col min="15101" max="15101" width="19.85546875" style="2" customWidth="1"/>
    <col min="15102" max="15340" width="9.140625" style="2"/>
    <col min="15341" max="15342" width="8.7109375" style="2" customWidth="1"/>
    <col min="15343" max="15343" width="6.7109375" style="2" customWidth="1"/>
    <col min="15344" max="15344" width="4.7109375" style="2" customWidth="1"/>
    <col min="15345" max="15345" width="5.7109375" style="2" customWidth="1"/>
    <col min="15346" max="15346" width="2.7109375" style="2" customWidth="1"/>
    <col min="15347" max="15347" width="5.7109375" style="2" customWidth="1"/>
    <col min="15348" max="15349" width="2.7109375" style="2" customWidth="1"/>
    <col min="15350" max="15350" width="10.7109375" style="2" customWidth="1"/>
    <col min="15351" max="15351" width="6.7109375" style="2" customWidth="1"/>
    <col min="15352" max="15352" width="2.7109375" style="2" customWidth="1"/>
    <col min="15353" max="15353" width="4.7109375" style="2" customWidth="1"/>
    <col min="15354" max="15354" width="2.7109375" style="2" customWidth="1"/>
    <col min="15355" max="15355" width="8.7109375" style="2" customWidth="1"/>
    <col min="15356" max="15356" width="10.7109375" style="2" customWidth="1"/>
    <col min="15357" max="15357" width="19.85546875" style="2" customWidth="1"/>
    <col min="15358" max="15596" width="9.140625" style="2"/>
    <col min="15597" max="15598" width="8.7109375" style="2" customWidth="1"/>
    <col min="15599" max="15599" width="6.7109375" style="2" customWidth="1"/>
    <col min="15600" max="15600" width="4.7109375" style="2" customWidth="1"/>
    <col min="15601" max="15601" width="5.7109375" style="2" customWidth="1"/>
    <col min="15602" max="15602" width="2.7109375" style="2" customWidth="1"/>
    <col min="15603" max="15603" width="5.7109375" style="2" customWidth="1"/>
    <col min="15604" max="15605" width="2.7109375" style="2" customWidth="1"/>
    <col min="15606" max="15606" width="10.7109375" style="2" customWidth="1"/>
    <col min="15607" max="15607" width="6.7109375" style="2" customWidth="1"/>
    <col min="15608" max="15608" width="2.7109375" style="2" customWidth="1"/>
    <col min="15609" max="15609" width="4.7109375" style="2" customWidth="1"/>
    <col min="15610" max="15610" width="2.7109375" style="2" customWidth="1"/>
    <col min="15611" max="15611" width="8.7109375" style="2" customWidth="1"/>
    <col min="15612" max="15612" width="10.7109375" style="2" customWidth="1"/>
    <col min="15613" max="15613" width="19.85546875" style="2" customWidth="1"/>
    <col min="15614" max="15852" width="9.140625" style="2"/>
    <col min="15853" max="15854" width="8.7109375" style="2" customWidth="1"/>
    <col min="15855" max="15855" width="6.7109375" style="2" customWidth="1"/>
    <col min="15856" max="15856" width="4.7109375" style="2" customWidth="1"/>
    <col min="15857" max="15857" width="5.7109375" style="2" customWidth="1"/>
    <col min="15858" max="15858" width="2.7109375" style="2" customWidth="1"/>
    <col min="15859" max="15859" width="5.7109375" style="2" customWidth="1"/>
    <col min="15860" max="15861" width="2.7109375" style="2" customWidth="1"/>
    <col min="15862" max="15862" width="10.7109375" style="2" customWidth="1"/>
    <col min="15863" max="15863" width="6.7109375" style="2" customWidth="1"/>
    <col min="15864" max="15864" width="2.7109375" style="2" customWidth="1"/>
    <col min="15865" max="15865" width="4.7109375" style="2" customWidth="1"/>
    <col min="15866" max="15866" width="2.7109375" style="2" customWidth="1"/>
    <col min="15867" max="15867" width="8.7109375" style="2" customWidth="1"/>
    <col min="15868" max="15868" width="10.7109375" style="2" customWidth="1"/>
    <col min="15869" max="15869" width="19.85546875" style="2" customWidth="1"/>
    <col min="15870" max="16108" width="9.140625" style="2"/>
    <col min="16109" max="16110" width="8.7109375" style="2" customWidth="1"/>
    <col min="16111" max="16111" width="6.7109375" style="2" customWidth="1"/>
    <col min="16112" max="16112" width="4.7109375" style="2" customWidth="1"/>
    <col min="16113" max="16113" width="5.7109375" style="2" customWidth="1"/>
    <col min="16114" max="16114" width="2.7109375" style="2" customWidth="1"/>
    <col min="16115" max="16115" width="5.7109375" style="2" customWidth="1"/>
    <col min="16116" max="16117" width="2.7109375" style="2" customWidth="1"/>
    <col min="16118" max="16118" width="10.7109375" style="2" customWidth="1"/>
    <col min="16119" max="16119" width="6.7109375" style="2" customWidth="1"/>
    <col min="16120" max="16120" width="2.7109375" style="2" customWidth="1"/>
    <col min="16121" max="16121" width="4.7109375" style="2" customWidth="1"/>
    <col min="16122" max="16122" width="2.7109375" style="2" customWidth="1"/>
    <col min="16123" max="16123" width="8.7109375" style="2" customWidth="1"/>
    <col min="16124" max="16124" width="10.7109375" style="2" customWidth="1"/>
    <col min="16125" max="16125" width="19.85546875" style="2" customWidth="1"/>
    <col min="16126" max="16384" width="9.140625" style="2"/>
  </cols>
  <sheetData>
    <row r="1" spans="1:31" ht="34.5" customHeight="1">
      <c r="I1" s="8"/>
      <c r="K1" s="8"/>
    </row>
    <row r="2" spans="1:31" ht="30.75" customHeight="1">
      <c r="B2" s="298" t="s">
        <v>47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300"/>
      <c r="T2" s="134"/>
      <c r="U2" s="288" t="s">
        <v>79</v>
      </c>
      <c r="V2" s="288"/>
    </row>
    <row r="3" spans="1:31" ht="35.25" customHeight="1">
      <c r="B3" s="301" t="s">
        <v>48</v>
      </c>
      <c r="C3" s="292" t="s">
        <v>49</v>
      </c>
      <c r="D3" s="292"/>
      <c r="E3" s="303" t="s">
        <v>50</v>
      </c>
      <c r="F3" s="305" t="s">
        <v>51</v>
      </c>
      <c r="G3" s="306"/>
      <c r="H3" s="306"/>
      <c r="I3" s="306"/>
      <c r="J3" s="306"/>
      <c r="K3" s="307"/>
      <c r="L3" s="301" t="s">
        <v>52</v>
      </c>
      <c r="M3" s="292" t="s">
        <v>53</v>
      </c>
      <c r="N3" s="312" t="s">
        <v>54</v>
      </c>
      <c r="O3" s="313"/>
      <c r="P3" s="314"/>
      <c r="Q3" s="294" t="s">
        <v>58</v>
      </c>
      <c r="R3" s="295"/>
      <c r="S3" s="296" t="s">
        <v>59</v>
      </c>
      <c r="T3" s="135"/>
      <c r="U3" s="288"/>
      <c r="V3" s="288"/>
    </row>
    <row r="4" spans="1:31" ht="81.95" customHeight="1">
      <c r="B4" s="302"/>
      <c r="C4" s="293"/>
      <c r="D4" s="293"/>
      <c r="E4" s="304"/>
      <c r="F4" s="308"/>
      <c r="G4" s="309"/>
      <c r="H4" s="309"/>
      <c r="I4" s="309"/>
      <c r="J4" s="309"/>
      <c r="K4" s="310"/>
      <c r="L4" s="302"/>
      <c r="M4" s="311"/>
      <c r="N4" s="108" t="s">
        <v>55</v>
      </c>
      <c r="O4" s="108" t="s">
        <v>56</v>
      </c>
      <c r="P4" s="109" t="s">
        <v>57</v>
      </c>
      <c r="Q4" s="108" t="s">
        <v>56</v>
      </c>
      <c r="R4" s="109" t="s">
        <v>57</v>
      </c>
      <c r="S4" s="297"/>
      <c r="T4" s="135"/>
      <c r="U4" s="288"/>
      <c r="V4" s="288"/>
    </row>
    <row r="5" spans="1:31" ht="39.950000000000003" customHeight="1">
      <c r="B5" s="315"/>
      <c r="C5" s="104" t="s">
        <v>61</v>
      </c>
      <c r="D5" s="105">
        <v>1</v>
      </c>
      <c r="E5" s="103">
        <v>1</v>
      </c>
      <c r="F5" s="152" t="s">
        <v>62</v>
      </c>
      <c r="G5" s="166">
        <v>100</v>
      </c>
      <c r="H5" s="153" t="s">
        <v>1</v>
      </c>
      <c r="I5" s="139">
        <v>10</v>
      </c>
      <c r="J5" s="139"/>
      <c r="K5" s="154"/>
      <c r="L5" s="130">
        <v>1990374</v>
      </c>
      <c r="M5" s="131"/>
      <c r="N5" s="118"/>
      <c r="O5" s="97">
        <f>M5*N5/1000</f>
        <v>0</v>
      </c>
      <c r="P5" s="117">
        <f>(G5/1000)*(I5/1000)*O5*7850</f>
        <v>0</v>
      </c>
      <c r="Q5" s="216">
        <f t="shared" ref="Q5:Q13" si="0">O5*D5</f>
        <v>0</v>
      </c>
      <c r="R5" s="117">
        <f>(G5/1000)*(I5/1000)*Q5*7850</f>
        <v>0</v>
      </c>
      <c r="S5" s="119" t="s">
        <v>35</v>
      </c>
      <c r="T5" s="100"/>
      <c r="U5" s="191" t="s">
        <v>68</v>
      </c>
      <c r="Y5" s="333" t="s">
        <v>81</v>
      </c>
      <c r="Z5" s="334"/>
      <c r="AA5" s="334"/>
      <c r="AB5" s="334"/>
      <c r="AC5" s="334"/>
      <c r="AD5" s="334"/>
      <c r="AE5" s="335"/>
    </row>
    <row r="6" spans="1:31" ht="39.950000000000003" customHeight="1">
      <c r="B6" s="315"/>
      <c r="C6" s="104" t="s">
        <v>61</v>
      </c>
      <c r="D6" s="105">
        <v>1</v>
      </c>
      <c r="E6" s="103">
        <v>1</v>
      </c>
      <c r="F6" s="152" t="s">
        <v>62</v>
      </c>
      <c r="G6" s="166">
        <v>100</v>
      </c>
      <c r="H6" s="153" t="s">
        <v>1</v>
      </c>
      <c r="I6" s="139">
        <v>10</v>
      </c>
      <c r="J6" s="139"/>
      <c r="K6" s="154"/>
      <c r="L6" s="130">
        <v>1990374</v>
      </c>
      <c r="M6" s="131"/>
      <c r="N6" s="118"/>
      <c r="O6" s="97">
        <f>M6*N6/1000</f>
        <v>0</v>
      </c>
      <c r="P6" s="117">
        <f>(G6/1000)*(I6/1000)*O6*7850</f>
        <v>0</v>
      </c>
      <c r="Q6" s="216">
        <f t="shared" ref="Q6" si="1">O6*D6</f>
        <v>0</v>
      </c>
      <c r="R6" s="117">
        <f>(G6/1000)*(I6/1000)*Q6*7850</f>
        <v>0</v>
      </c>
      <c r="S6" s="119" t="s">
        <v>35</v>
      </c>
      <c r="T6" s="222"/>
      <c r="U6" s="191" t="s">
        <v>68</v>
      </c>
      <c r="Y6" s="336"/>
      <c r="Z6" s="337"/>
      <c r="AA6" s="337"/>
      <c r="AB6" s="337"/>
      <c r="AC6" s="337"/>
      <c r="AD6" s="337"/>
      <c r="AE6" s="338"/>
    </row>
    <row r="7" spans="1:31" ht="39.950000000000003" customHeight="1">
      <c r="B7" s="315"/>
      <c r="C7" s="104" t="s">
        <v>61</v>
      </c>
      <c r="D7" s="105">
        <v>1</v>
      </c>
      <c r="E7" s="103">
        <v>1</v>
      </c>
      <c r="F7" s="146" t="s">
        <v>0</v>
      </c>
      <c r="G7" s="172">
        <v>10</v>
      </c>
      <c r="H7" s="143"/>
      <c r="I7" s="144"/>
      <c r="J7" s="145"/>
      <c r="K7" s="145"/>
      <c r="L7" s="132">
        <v>2602083</v>
      </c>
      <c r="M7" s="131"/>
      <c r="N7" s="118"/>
      <c r="O7" s="97">
        <f t="shared" ref="O7" si="2">M7*N7/1000</f>
        <v>0</v>
      </c>
      <c r="P7" s="117">
        <f>IF(G7=10,O7*9.46)+IF(G7=12,O7*11.5)+IF(G7=14,O7*13.7)+IF(G7=16,O7*15.9)+IF(G7=18,O7*18.4)+IF(G7=20,O7*21)+IF(G7=22,O7*24)+IF(G7=24,O7*27.3)+IF(G7=27,O7*31.5)+IF(G7=30,O7*36.5)+IF(G7=33,O7*42.2)+IF(G7=36,O7*48.6)+IF(G7=40,O7*56.1)+IF(G7=45,O7*65.2)+IF(G7=50,O7*76.8)+IF(G7=55,O7*89.8)+IF(G7=60,O7*104)+IF(G7=65,O7*120)+IF(G7=70,O7*138)</f>
        <v>0</v>
      </c>
      <c r="Q7" s="216">
        <f t="shared" si="0"/>
        <v>0</v>
      </c>
      <c r="R7" s="215">
        <f>IF(G7=10,Q7*9.46)+IF(G7=12,Q7*11.5)+IF(G7=14,Q7*13.7)+IF(G7=16,Q7*15.9)+IF(G7=18,Q7*18.4)+IF(G7=20,Q7*21)+IF(G7=22,Q7*24)+IF(G7=24,Q7*27.3)+IF(G7=27,Q7*31.5)+IF(G7=30,Q7*36.5)+IF(G7=33,Q7*42.2)+IF(G7=36,Q7*48.6)+IF(G7=40,Q7*56.1)+IF(G7=45,Q7*65.2)+IF(G7=50,Q7*76.8)+IF(G7=55,Q7*89.8)+IF(G7=60,Q7*104)+IF(G7=65,Q7*120)+IF(G7=70,Q7*138)</f>
        <v>0</v>
      </c>
      <c r="S7" s="120"/>
      <c r="T7" s="98"/>
      <c r="U7" s="189" t="s">
        <v>66</v>
      </c>
      <c r="Y7" s="336"/>
      <c r="Z7" s="337"/>
      <c r="AA7" s="337"/>
      <c r="AB7" s="337"/>
      <c r="AC7" s="337"/>
      <c r="AD7" s="337"/>
      <c r="AE7" s="338"/>
    </row>
    <row r="8" spans="1:31" ht="39.950000000000003" customHeight="1">
      <c r="B8" s="315"/>
      <c r="C8" s="106" t="s">
        <v>61</v>
      </c>
      <c r="D8" s="107">
        <v>1</v>
      </c>
      <c r="E8" s="103">
        <v>1</v>
      </c>
      <c r="F8" s="155" t="s">
        <v>0</v>
      </c>
      <c r="G8" s="166">
        <v>5</v>
      </c>
      <c r="H8" s="156"/>
      <c r="I8" s="157"/>
      <c r="J8" s="158"/>
      <c r="K8" s="159"/>
      <c r="L8" s="132">
        <v>824097</v>
      </c>
      <c r="M8" s="131"/>
      <c r="N8" s="118"/>
      <c r="O8" s="97">
        <f t="shared" ref="O8:O13" si="3">M8*N8/1000</f>
        <v>0</v>
      </c>
      <c r="P8" s="117">
        <f>IF(G8=5,O8*4.84)+IF(G8=6.5,O8*5.9)+IF(G8=8,O8*7.05)+IF(G8=10,O8*8.59)+IF(G8=12,O8*10.4)+IF(G8=14,O8*12.3)+IF(G8=16,O8*14.2)+IF(G8=18,O8*16.3)+IF(G8=20,O8*18.4)+IF(G8=22,O8*21)+IF(G8=24,O8*24)+IF(G8=27,O8*27.7)+IF(G8=30,O8*31.8)+IF(G8=33,O8*36.5)+IF(G8=36,O8*41.9)+IF(G8=40,O8*48.3)</f>
        <v>0</v>
      </c>
      <c r="Q8" s="216">
        <f t="shared" si="0"/>
        <v>0</v>
      </c>
      <c r="R8" s="117">
        <f>IF(G8=5,Q8*4.84)+IF(G8=6.5,Q8*5.9)+IF(G8=8,Q8*7.05)+IF(G8=10,Q8*8.59)+IF(G8=12,Q8*10.4)+IF(G8=14,Q8*12.3)+IF(G8=16,Q8*14.2)+IF(G8=18,Q8*16.3)+IF(G8=20,Q8*18.4)+IF(G8=22,Q8*21)+IF(G8=24,Q8*24)+IF(G8=27,Q8*27.7)+IF(G8=30,Q8*31.8)+IF(G8=33,Q8*36.5)+IF(G8=36,Q8*41.9)+IF(G8=40,Q8*48.3)</f>
        <v>0</v>
      </c>
      <c r="S8" s="120"/>
      <c r="T8" s="98"/>
      <c r="U8" s="189" t="s">
        <v>67</v>
      </c>
      <c r="Y8" s="336"/>
      <c r="Z8" s="337"/>
      <c r="AA8" s="337"/>
      <c r="AB8" s="337"/>
      <c r="AC8" s="337"/>
      <c r="AD8" s="337"/>
      <c r="AE8" s="338"/>
    </row>
    <row r="9" spans="1:31" ht="39.950000000000003" customHeight="1">
      <c r="B9" s="315"/>
      <c r="C9" s="104" t="s">
        <v>61</v>
      </c>
      <c r="D9" s="105">
        <v>1</v>
      </c>
      <c r="E9" s="102">
        <v>1</v>
      </c>
      <c r="F9" s="147" t="s">
        <v>74</v>
      </c>
      <c r="G9" s="167">
        <v>20</v>
      </c>
      <c r="H9" s="148" t="s">
        <v>1</v>
      </c>
      <c r="I9" s="149">
        <v>3</v>
      </c>
      <c r="J9" s="150"/>
      <c r="K9" s="150"/>
      <c r="L9" s="111">
        <v>850993</v>
      </c>
      <c r="M9" s="113"/>
      <c r="N9" s="116"/>
      <c r="O9" s="97">
        <f t="shared" si="3"/>
        <v>0</v>
      </c>
      <c r="P9" s="117">
        <f>(I9*(G9-I9+G9))/1000*7.85*O9</f>
        <v>0</v>
      </c>
      <c r="Q9" s="216">
        <f t="shared" si="0"/>
        <v>0</v>
      </c>
      <c r="R9" s="117">
        <f>(I9*(G9-I9+G9))/1000*7.85*Q9</f>
        <v>0</v>
      </c>
      <c r="S9" s="120"/>
      <c r="T9" s="98"/>
      <c r="U9" s="189" t="s">
        <v>69</v>
      </c>
      <c r="Y9" s="339"/>
      <c r="Z9" s="340"/>
      <c r="AA9" s="340"/>
      <c r="AB9" s="340"/>
      <c r="AC9" s="340"/>
      <c r="AD9" s="340"/>
      <c r="AE9" s="341"/>
    </row>
    <row r="10" spans="1:31" ht="39.950000000000003" customHeight="1">
      <c r="B10" s="315"/>
      <c r="C10" s="106" t="s">
        <v>61</v>
      </c>
      <c r="D10" s="107">
        <v>1</v>
      </c>
      <c r="E10" s="102">
        <v>1</v>
      </c>
      <c r="F10" s="160" t="s">
        <v>74</v>
      </c>
      <c r="G10" s="168">
        <v>32</v>
      </c>
      <c r="H10" s="161" t="s">
        <v>1</v>
      </c>
      <c r="I10" s="137">
        <v>20</v>
      </c>
      <c r="J10" s="136" t="s">
        <v>1</v>
      </c>
      <c r="K10" s="162">
        <v>4</v>
      </c>
      <c r="L10" s="111">
        <v>851086</v>
      </c>
      <c r="M10" s="114"/>
      <c r="N10" s="116"/>
      <c r="O10" s="97">
        <f t="shared" si="3"/>
        <v>0</v>
      </c>
      <c r="P10" s="117">
        <f>((G10*K10)/1000+((I10-K10)*K10)/1000)*7.85*O10</f>
        <v>0</v>
      </c>
      <c r="Q10" s="216">
        <f t="shared" si="0"/>
        <v>0</v>
      </c>
      <c r="R10" s="117">
        <f>((G10*K10)/1000+((I10-K10)*K10)/1000)*7.85*Q10</f>
        <v>0</v>
      </c>
      <c r="S10" s="120"/>
      <c r="T10" s="98"/>
      <c r="U10" s="189" t="s">
        <v>77</v>
      </c>
      <c r="Y10" s="352" t="s">
        <v>94</v>
      </c>
      <c r="Z10" s="353"/>
      <c r="AA10" s="353"/>
      <c r="AB10" s="353"/>
      <c r="AC10" s="353"/>
      <c r="AD10" s="353"/>
      <c r="AE10" s="354"/>
    </row>
    <row r="11" spans="1:31" s="3" customFormat="1" ht="39.950000000000003" customHeight="1">
      <c r="A11" s="220"/>
      <c r="B11" s="315"/>
      <c r="C11" s="104" t="s">
        <v>61</v>
      </c>
      <c r="D11" s="105">
        <v>1</v>
      </c>
      <c r="E11" s="102">
        <v>1</v>
      </c>
      <c r="F11" s="255" t="s">
        <v>91</v>
      </c>
      <c r="G11" s="169">
        <v>40</v>
      </c>
      <c r="H11" s="148" t="s">
        <v>1</v>
      </c>
      <c r="I11" s="149">
        <v>2</v>
      </c>
      <c r="J11" s="149"/>
      <c r="K11" s="149"/>
      <c r="L11" s="112">
        <v>302452003</v>
      </c>
      <c r="M11" s="114"/>
      <c r="N11" s="116"/>
      <c r="O11" s="97">
        <f t="shared" si="3"/>
        <v>0</v>
      </c>
      <c r="P11" s="117">
        <f>((G11^2)/1000-((G11-2*I11)^2)/1000)*O11*7.85</f>
        <v>0</v>
      </c>
      <c r="Q11" s="216">
        <f t="shared" si="0"/>
        <v>0</v>
      </c>
      <c r="R11" s="117">
        <f>((G11^2)/1000-((G11-2*I11)^2)/1000)*Q11*7.85</f>
        <v>0</v>
      </c>
      <c r="S11" s="120"/>
      <c r="T11" s="98"/>
      <c r="U11" s="189" t="s">
        <v>70</v>
      </c>
      <c r="Y11" s="355"/>
      <c r="Z11" s="356"/>
      <c r="AA11" s="356"/>
      <c r="AB11" s="356"/>
      <c r="AC11" s="356"/>
      <c r="AD11" s="356"/>
      <c r="AE11" s="357"/>
    </row>
    <row r="12" spans="1:31" s="3" customFormat="1" ht="39.950000000000003" customHeight="1">
      <c r="A12" s="220"/>
      <c r="B12" s="315"/>
      <c r="C12" s="106" t="s">
        <v>61</v>
      </c>
      <c r="D12" s="107">
        <v>1</v>
      </c>
      <c r="E12" s="102">
        <v>1</v>
      </c>
      <c r="F12" s="254" t="s">
        <v>92</v>
      </c>
      <c r="G12" s="170">
        <v>50</v>
      </c>
      <c r="H12" s="161" t="s">
        <v>1</v>
      </c>
      <c r="I12" s="137">
        <v>25</v>
      </c>
      <c r="J12" s="136" t="s">
        <v>1</v>
      </c>
      <c r="K12" s="162">
        <v>2</v>
      </c>
      <c r="L12" s="112">
        <v>302452003</v>
      </c>
      <c r="M12" s="114"/>
      <c r="N12" s="116"/>
      <c r="O12" s="97">
        <f t="shared" si="3"/>
        <v>0</v>
      </c>
      <c r="P12" s="117">
        <f>((G12*I12)/1000-((G12-2*K12)*(I12-2*K12))/1000)*O12*7.85</f>
        <v>0</v>
      </c>
      <c r="Q12" s="216">
        <f t="shared" si="0"/>
        <v>0</v>
      </c>
      <c r="R12" s="117">
        <f>((G12*I12)/1000-((G12-2*K12)*(I12-2*K12))/1000)*Q12*7.85</f>
        <v>0</v>
      </c>
      <c r="S12" s="120"/>
      <c r="T12" s="98"/>
      <c r="U12" s="189" t="s">
        <v>76</v>
      </c>
      <c r="Y12" s="355"/>
      <c r="Z12" s="356"/>
      <c r="AA12" s="356"/>
      <c r="AB12" s="356"/>
      <c r="AC12" s="356"/>
      <c r="AD12" s="356"/>
      <c r="AE12" s="357"/>
    </row>
    <row r="13" spans="1:31" ht="39.950000000000003" customHeight="1">
      <c r="B13" s="316"/>
      <c r="C13" s="104" t="s">
        <v>61</v>
      </c>
      <c r="D13" s="105">
        <v>1</v>
      </c>
      <c r="E13" s="103">
        <v>1</v>
      </c>
      <c r="F13" s="151" t="s">
        <v>73</v>
      </c>
      <c r="G13" s="151">
        <v>245</v>
      </c>
      <c r="H13" s="165" t="s">
        <v>2</v>
      </c>
      <c r="I13" s="317">
        <v>6</v>
      </c>
      <c r="J13" s="317"/>
      <c r="K13" s="317"/>
      <c r="L13" s="111">
        <v>873475</v>
      </c>
      <c r="M13" s="115"/>
      <c r="N13" s="118"/>
      <c r="O13" s="97">
        <f t="shared" si="3"/>
        <v>0</v>
      </c>
      <c r="P13" s="117">
        <f>0.02466*I13*(G13-I13)*O13</f>
        <v>0</v>
      </c>
      <c r="Q13" s="216">
        <f t="shared" si="0"/>
        <v>0</v>
      </c>
      <c r="R13" s="117">
        <f>0.02466*I13*(G13-I13)*Q13</f>
        <v>0</v>
      </c>
      <c r="S13" s="120"/>
      <c r="T13" s="98"/>
      <c r="U13" s="189" t="s">
        <v>71</v>
      </c>
      <c r="Y13" s="358"/>
      <c r="Z13" s="359"/>
      <c r="AA13" s="359"/>
      <c r="AB13" s="359"/>
      <c r="AC13" s="359"/>
      <c r="AD13" s="359"/>
      <c r="AE13" s="360"/>
    </row>
    <row r="14" spans="1:31" ht="39.950000000000003" customHeight="1">
      <c r="B14" s="196"/>
      <c r="C14" s="320" t="s">
        <v>64</v>
      </c>
      <c r="D14" s="322">
        <v>1</v>
      </c>
      <c r="E14" s="102">
        <v>1</v>
      </c>
      <c r="F14" s="163" t="s">
        <v>62</v>
      </c>
      <c r="G14" s="170">
        <v>100</v>
      </c>
      <c r="H14" s="161" t="s">
        <v>1</v>
      </c>
      <c r="I14" s="137">
        <v>10</v>
      </c>
      <c r="J14" s="137"/>
      <c r="K14" s="138"/>
      <c r="L14" s="110">
        <v>1990374</v>
      </c>
      <c r="M14" s="114"/>
      <c r="N14" s="116"/>
      <c r="O14" s="97">
        <f>M14*N14/1000</f>
        <v>0</v>
      </c>
      <c r="P14" s="117">
        <f>(G14/1000)*(I14/1000)*O14*7850</f>
        <v>0</v>
      </c>
      <c r="Q14" s="217">
        <f>O14*D14</f>
        <v>0</v>
      </c>
      <c r="R14" s="117">
        <f>(G14/1000)*(I14/1000)*Q14*7850</f>
        <v>0</v>
      </c>
      <c r="S14" s="120"/>
      <c r="T14" s="98"/>
      <c r="U14" s="189" t="s">
        <v>68</v>
      </c>
      <c r="Y14" s="223"/>
      <c r="Z14" s="223"/>
      <c r="AA14" s="223"/>
      <c r="AB14" s="223"/>
      <c r="AC14" s="223"/>
      <c r="AD14" s="223"/>
      <c r="AE14" s="223"/>
    </row>
    <row r="15" spans="1:31" ht="39.950000000000003" customHeight="1">
      <c r="B15" s="197"/>
      <c r="C15" s="321"/>
      <c r="D15" s="323"/>
      <c r="E15" s="103">
        <v>1</v>
      </c>
      <c r="F15" s="164" t="s">
        <v>75</v>
      </c>
      <c r="G15" s="171">
        <v>10</v>
      </c>
      <c r="H15" s="324" t="s">
        <v>63</v>
      </c>
      <c r="I15" s="324"/>
      <c r="J15" s="324"/>
      <c r="K15" s="325"/>
      <c r="L15" s="111" t="s">
        <v>65</v>
      </c>
      <c r="M15" s="115"/>
      <c r="N15" s="118"/>
      <c r="O15" s="97">
        <f t="shared" ref="O15" si="4">M15*N15/1000</f>
        <v>0</v>
      </c>
      <c r="P15" s="129">
        <f>((G15/2)/1000)^2*3.14*7850*O15</f>
        <v>0</v>
      </c>
      <c r="Q15" s="216">
        <f>O15*D14</f>
        <v>0</v>
      </c>
      <c r="R15" s="129">
        <f>((G15/2)/1000)^2*3.14*7850*Q15</f>
        <v>0</v>
      </c>
      <c r="S15" s="120"/>
      <c r="T15" s="98"/>
      <c r="U15" s="189" t="s">
        <v>72</v>
      </c>
      <c r="Y15" s="223"/>
      <c r="Z15" s="223"/>
      <c r="AA15" s="223"/>
      <c r="AB15" s="223"/>
      <c r="AC15" s="223"/>
      <c r="AD15" s="223"/>
      <c r="AE15" s="223"/>
    </row>
    <row r="16" spans="1:31" ht="24.95" customHeight="1">
      <c r="B16" s="207"/>
      <c r="C16" s="208"/>
      <c r="D16" s="208"/>
      <c r="E16" s="208"/>
      <c r="F16" s="194"/>
      <c r="G16" s="194"/>
      <c r="H16" s="198"/>
      <c r="I16" s="198"/>
      <c r="J16" s="198"/>
      <c r="K16" s="198"/>
      <c r="L16" s="192"/>
      <c r="M16" s="193"/>
      <c r="N16" s="193"/>
      <c r="O16" s="199"/>
      <c r="P16" s="200"/>
      <c r="Q16" s="199"/>
      <c r="R16" s="201"/>
      <c r="S16" s="98"/>
      <c r="T16" s="98"/>
      <c r="U16" s="189"/>
    </row>
    <row r="17" spans="2:25" ht="24.95" customHeight="1">
      <c r="B17" s="230"/>
      <c r="C17" s="231"/>
      <c r="D17" s="231"/>
      <c r="E17" s="329" t="s">
        <v>82</v>
      </c>
      <c r="F17" s="330"/>
      <c r="G17" s="330"/>
      <c r="H17" s="330"/>
      <c r="I17" s="330"/>
      <c r="J17" s="330"/>
      <c r="K17" s="228">
        <v>25</v>
      </c>
      <c r="L17" s="330" t="s">
        <v>83</v>
      </c>
      <c r="M17" s="330"/>
      <c r="N17" s="229">
        <v>1</v>
      </c>
      <c r="O17" s="232">
        <v>1</v>
      </c>
      <c r="P17" s="233">
        <f>N17*O17</f>
        <v>1</v>
      </c>
      <c r="Q17" s="234" t="s">
        <v>84</v>
      </c>
      <c r="R17" s="235"/>
      <c r="S17" s="98"/>
      <c r="T17" s="98"/>
      <c r="U17" s="189"/>
    </row>
    <row r="18" spans="2:25" ht="24.95" customHeight="1">
      <c r="B18" s="209"/>
      <c r="C18" s="210"/>
      <c r="D18" s="210"/>
      <c r="E18" s="210"/>
      <c r="F18" s="140"/>
      <c r="G18" s="141"/>
      <c r="H18" s="141"/>
      <c r="I18" s="142"/>
      <c r="J18" s="98"/>
      <c r="K18" s="142"/>
      <c r="L18" s="98"/>
      <c r="M18" s="342" t="s">
        <v>60</v>
      </c>
      <c r="N18" s="342"/>
      <c r="O18" s="342"/>
      <c r="P18" s="342"/>
      <c r="Q18" s="98"/>
      <c r="R18" s="195"/>
      <c r="S18" s="99"/>
      <c r="T18" s="99"/>
      <c r="U18" s="190"/>
    </row>
    <row r="19" spans="2:25" ht="24.95" customHeight="1">
      <c r="B19" s="209"/>
      <c r="C19" s="210"/>
      <c r="D19" s="210"/>
      <c r="E19" s="210"/>
      <c r="F19" s="349" t="s">
        <v>51</v>
      </c>
      <c r="G19" s="350"/>
      <c r="H19" s="350"/>
      <c r="I19" s="350"/>
      <c r="J19" s="350"/>
      <c r="K19" s="351"/>
      <c r="L19" s="120"/>
      <c r="M19" s="349" t="s">
        <v>59</v>
      </c>
      <c r="N19" s="350"/>
      <c r="O19" s="350"/>
      <c r="P19" s="351"/>
      <c r="Q19" s="238" t="s">
        <v>56</v>
      </c>
      <c r="R19" s="237" t="s">
        <v>57</v>
      </c>
      <c r="S19" s="99"/>
      <c r="T19" s="99"/>
      <c r="U19" s="190"/>
    </row>
    <row r="20" spans="2:25" ht="24.95" customHeight="1">
      <c r="B20" s="209"/>
      <c r="C20" s="210"/>
      <c r="D20" s="210"/>
      <c r="E20" s="210"/>
      <c r="F20" s="128" t="s">
        <v>62</v>
      </c>
      <c r="G20" s="328">
        <v>10</v>
      </c>
      <c r="H20" s="328"/>
      <c r="I20" s="226"/>
      <c r="J20" s="226"/>
      <c r="K20" s="227"/>
      <c r="L20" s="123"/>
      <c r="M20" s="318" t="s">
        <v>35</v>
      </c>
      <c r="N20" s="318"/>
      <c r="O20" s="318"/>
      <c r="P20" s="319"/>
      <c r="Q20" s="218">
        <f>SUMIFS($Q$5:$Q$16,$I$5:$I$16,$G$20:$G$31,$U$5:$U$16,$U$20:$U$31)</f>
        <v>0</v>
      </c>
      <c r="R20" s="218">
        <f>SUMIFS($R$5:$R$16,$U$5:$U$16,$U$20:$U$31)</f>
        <v>0</v>
      </c>
      <c r="S20" s="99"/>
      <c r="T20" s="99"/>
      <c r="U20" s="189" t="s">
        <v>68</v>
      </c>
      <c r="V20" s="346" t="s">
        <v>85</v>
      </c>
      <c r="W20" s="347"/>
      <c r="X20" s="347"/>
      <c r="Y20" s="348"/>
    </row>
    <row r="21" spans="2:25" ht="24.95" customHeight="1">
      <c r="B21" s="209"/>
      <c r="C21" s="210"/>
      <c r="D21" s="210"/>
      <c r="E21" s="210"/>
      <c r="F21" s="128" t="s">
        <v>62</v>
      </c>
      <c r="G21" s="328">
        <v>10</v>
      </c>
      <c r="H21" s="328"/>
      <c r="I21" s="226"/>
      <c r="J21" s="226"/>
      <c r="K21" s="227"/>
      <c r="L21" s="123"/>
      <c r="M21" s="318" t="s">
        <v>35</v>
      </c>
      <c r="N21" s="318"/>
      <c r="O21" s="318"/>
      <c r="P21" s="319"/>
      <c r="Q21" s="218">
        <f>SUMIFS($Q$5:$Q$16,$I$5:$I$16,$G$20:$G$31,$U$5:$U$16,$U$20:$U$31)</f>
        <v>0</v>
      </c>
      <c r="R21" s="218">
        <f>SUMIFS($R$5:$R$16,$I$5:$I$16,$G$20:$G$31,$U$5:$U$16,$U$20:$U$31)</f>
        <v>0</v>
      </c>
      <c r="S21" s="99"/>
      <c r="T21" s="99"/>
      <c r="U21" s="189" t="s">
        <v>68</v>
      </c>
      <c r="V21" s="343" t="s">
        <v>86</v>
      </c>
      <c r="W21" s="344"/>
      <c r="X21" s="344"/>
      <c r="Y21" s="345"/>
    </row>
    <row r="22" spans="2:25" ht="24.95" customHeight="1">
      <c r="B22" s="209"/>
      <c r="C22" s="210"/>
      <c r="D22" s="210"/>
      <c r="E22" s="210"/>
      <c r="F22" s="155" t="s">
        <v>0</v>
      </c>
      <c r="G22" s="173">
        <v>10</v>
      </c>
      <c r="H22" s="173"/>
      <c r="I22" s="177"/>
      <c r="J22" s="177"/>
      <c r="K22" s="176"/>
      <c r="L22" s="124"/>
      <c r="M22" s="318" t="s">
        <v>87</v>
      </c>
      <c r="N22" s="318"/>
      <c r="O22" s="318"/>
      <c r="P22" s="319"/>
      <c r="Q22" s="218">
        <f t="shared" ref="Q22:Q29" si="5">SUMIFS($Q$5:$Q$16,$G$5:$G$16,$G$20:$G$31,$U$5:$U$16,$U$20:$U$31)</f>
        <v>0</v>
      </c>
      <c r="R22" s="218">
        <f t="shared" ref="R22:R29" si="6">SUMIFS($R$5:$R$16,$G$5:$G$16,$G$20:$G$31,$U$5:$U$16,$U$20:$U$31)</f>
        <v>0</v>
      </c>
      <c r="T22" s="133"/>
      <c r="U22" s="189" t="s">
        <v>66</v>
      </c>
    </row>
    <row r="23" spans="2:25" ht="24.95" customHeight="1">
      <c r="B23" s="209"/>
      <c r="C23" s="210"/>
      <c r="D23" s="210"/>
      <c r="E23" s="210"/>
      <c r="F23" s="155" t="s">
        <v>0</v>
      </c>
      <c r="G23" s="178">
        <v>5</v>
      </c>
      <c r="H23" s="326"/>
      <c r="I23" s="326"/>
      <c r="J23" s="326"/>
      <c r="K23" s="327"/>
      <c r="L23" s="124"/>
      <c r="M23" s="98"/>
      <c r="N23" s="98"/>
      <c r="O23" s="222"/>
      <c r="P23" s="213"/>
      <c r="Q23" s="218">
        <f t="shared" si="5"/>
        <v>0</v>
      </c>
      <c r="R23" s="218">
        <f t="shared" si="6"/>
        <v>0</v>
      </c>
      <c r="S23" s="99"/>
      <c r="T23" s="99"/>
      <c r="U23" s="189" t="s">
        <v>67</v>
      </c>
    </row>
    <row r="24" spans="2:25" ht="24.95" customHeight="1">
      <c r="B24" s="209"/>
      <c r="C24" s="210"/>
      <c r="D24" s="210"/>
      <c r="E24" s="210"/>
      <c r="F24" s="155" t="s">
        <v>0</v>
      </c>
      <c r="G24" s="178">
        <v>10</v>
      </c>
      <c r="H24" s="326"/>
      <c r="I24" s="326"/>
      <c r="J24" s="326"/>
      <c r="K24" s="327"/>
      <c r="L24" s="124"/>
      <c r="M24" s="98"/>
      <c r="N24" s="98"/>
      <c r="O24" s="222"/>
      <c r="P24" s="213"/>
      <c r="Q24" s="218">
        <f t="shared" si="5"/>
        <v>0</v>
      </c>
      <c r="R24" s="218">
        <f t="shared" si="6"/>
        <v>0</v>
      </c>
      <c r="S24" s="99"/>
      <c r="T24" s="99"/>
      <c r="U24" s="189" t="s">
        <v>67</v>
      </c>
    </row>
    <row r="25" spans="2:25" ht="24.95" customHeight="1">
      <c r="B25" s="209"/>
      <c r="C25" s="210"/>
      <c r="D25" s="210"/>
      <c r="E25" s="210"/>
      <c r="F25" s="160" t="s">
        <v>74</v>
      </c>
      <c r="G25" s="183">
        <v>20</v>
      </c>
      <c r="H25" s="174" t="s">
        <v>1</v>
      </c>
      <c r="I25" s="175">
        <v>3</v>
      </c>
      <c r="J25" s="177"/>
      <c r="K25" s="176"/>
      <c r="L25" s="124"/>
      <c r="M25" s="98"/>
      <c r="N25" s="101"/>
      <c r="O25" s="222"/>
      <c r="P25" s="213"/>
      <c r="Q25" s="218">
        <f t="shared" si="5"/>
        <v>0</v>
      </c>
      <c r="R25" s="218">
        <f t="shared" si="6"/>
        <v>0</v>
      </c>
      <c r="S25" s="99"/>
      <c r="T25" s="99"/>
      <c r="U25" s="189" t="s">
        <v>69</v>
      </c>
    </row>
    <row r="26" spans="2:25" ht="24.95" customHeight="1">
      <c r="B26" s="209"/>
      <c r="C26" s="210"/>
      <c r="D26" s="210"/>
      <c r="E26" s="210"/>
      <c r="F26" s="160" t="s">
        <v>74</v>
      </c>
      <c r="G26" s="183">
        <v>32</v>
      </c>
      <c r="H26" s="179" t="s">
        <v>1</v>
      </c>
      <c r="I26" s="178">
        <v>20</v>
      </c>
      <c r="J26" s="178" t="s">
        <v>1</v>
      </c>
      <c r="K26" s="180">
        <v>4</v>
      </c>
      <c r="L26" s="124"/>
      <c r="M26" s="98"/>
      <c r="N26" s="98"/>
      <c r="O26" s="222"/>
      <c r="P26" s="213"/>
      <c r="Q26" s="218">
        <f t="shared" si="5"/>
        <v>0</v>
      </c>
      <c r="R26" s="218">
        <f t="shared" si="6"/>
        <v>0</v>
      </c>
      <c r="S26" s="99"/>
      <c r="T26" s="99"/>
      <c r="U26" s="189" t="s">
        <v>77</v>
      </c>
    </row>
    <row r="27" spans="2:25" ht="24.95" customHeight="1">
      <c r="B27" s="209"/>
      <c r="C27" s="210"/>
      <c r="D27" s="210"/>
      <c r="E27" s="210"/>
      <c r="F27" s="121"/>
      <c r="G27" s="182">
        <v>40</v>
      </c>
      <c r="H27" s="179" t="s">
        <v>1</v>
      </c>
      <c r="I27" s="181">
        <v>2</v>
      </c>
      <c r="J27" s="181"/>
      <c r="K27" s="180"/>
      <c r="L27" s="125"/>
      <c r="M27" s="98"/>
      <c r="N27" s="98"/>
      <c r="O27" s="222"/>
      <c r="P27" s="213"/>
      <c r="Q27" s="218">
        <f t="shared" si="5"/>
        <v>0</v>
      </c>
      <c r="R27" s="218">
        <f t="shared" si="6"/>
        <v>0</v>
      </c>
      <c r="S27" s="99"/>
      <c r="T27" s="99"/>
      <c r="U27" s="189" t="s">
        <v>70</v>
      </c>
    </row>
    <row r="28" spans="2:25" ht="24.95" customHeight="1">
      <c r="B28" s="209"/>
      <c r="C28" s="210"/>
      <c r="D28" s="210"/>
      <c r="E28" s="210"/>
      <c r="F28" s="122"/>
      <c r="G28" s="182">
        <v>50</v>
      </c>
      <c r="H28" s="179" t="s">
        <v>1</v>
      </c>
      <c r="I28" s="181">
        <v>25</v>
      </c>
      <c r="J28" s="178" t="s">
        <v>1</v>
      </c>
      <c r="K28" s="180">
        <v>2</v>
      </c>
      <c r="L28" s="125"/>
      <c r="M28" s="98"/>
      <c r="N28" s="98"/>
      <c r="O28" s="222"/>
      <c r="P28" s="213"/>
      <c r="Q28" s="218">
        <f t="shared" si="5"/>
        <v>0</v>
      </c>
      <c r="R28" s="218">
        <f t="shared" si="6"/>
        <v>0</v>
      </c>
      <c r="S28" s="99"/>
      <c r="T28" s="99"/>
      <c r="U28" s="189" t="s">
        <v>76</v>
      </c>
    </row>
    <row r="29" spans="2:25" ht="24.95" customHeight="1">
      <c r="B29" s="209"/>
      <c r="C29" s="210"/>
      <c r="D29" s="210"/>
      <c r="E29" s="210"/>
      <c r="F29" s="185" t="s">
        <v>73</v>
      </c>
      <c r="G29" s="184">
        <v>245</v>
      </c>
      <c r="H29" s="221" t="s">
        <v>2</v>
      </c>
      <c r="I29" s="331">
        <v>6</v>
      </c>
      <c r="J29" s="331"/>
      <c r="K29" s="332"/>
      <c r="L29" s="124"/>
      <c r="M29" s="126"/>
      <c r="N29" s="126"/>
      <c r="O29" s="127"/>
      <c r="P29" s="214"/>
      <c r="Q29" s="219">
        <f t="shared" si="5"/>
        <v>0</v>
      </c>
      <c r="R29" s="219">
        <f t="shared" si="6"/>
        <v>0</v>
      </c>
      <c r="S29" s="99"/>
      <c r="T29" s="99"/>
      <c r="U29" s="189" t="s">
        <v>71</v>
      </c>
    </row>
    <row r="30" spans="2:25" ht="24.95" customHeight="1">
      <c r="B30" s="209"/>
      <c r="C30" s="210"/>
      <c r="D30" s="210"/>
      <c r="E30" s="210"/>
      <c r="F30" s="206"/>
      <c r="G30" s="202"/>
      <c r="H30" s="202"/>
      <c r="I30" s="203"/>
      <c r="J30" s="186"/>
      <c r="K30" s="203"/>
      <c r="L30" s="203"/>
      <c r="M30" s="186"/>
      <c r="N30" s="186"/>
      <c r="O30" s="187"/>
      <c r="P30" s="204" t="s">
        <v>78</v>
      </c>
      <c r="Q30" s="205"/>
      <c r="R30" s="188">
        <f>SUM(R20:R29)</f>
        <v>0</v>
      </c>
      <c r="S30" s="99"/>
      <c r="T30" s="99"/>
      <c r="U30" s="189"/>
    </row>
    <row r="31" spans="2:25" ht="24.95" customHeight="1">
      <c r="B31" s="211"/>
      <c r="C31" s="212"/>
      <c r="D31" s="212"/>
      <c r="E31" s="212"/>
      <c r="F31" s="164" t="s">
        <v>75</v>
      </c>
      <c r="G31" s="171">
        <v>10</v>
      </c>
      <c r="H31" s="324" t="s">
        <v>63</v>
      </c>
      <c r="I31" s="324"/>
      <c r="J31" s="324"/>
      <c r="K31" s="325"/>
      <c r="L31" s="111"/>
      <c r="M31" s="289" t="s">
        <v>80</v>
      </c>
      <c r="N31" s="290"/>
      <c r="O31" s="290"/>
      <c r="P31" s="291"/>
      <c r="Q31" s="218">
        <f>SUMIFS($Q$5:$Q$16,$G$5:$G$16,$G$20:$G$31,$U$5:$U$16,$U$20:$U$31)</f>
        <v>0</v>
      </c>
      <c r="R31" s="218">
        <f>SUMIFS($R$5:$R$15,$G$5:$G$15,$G$20:$G$31,$U$5:$U$15,$U$20:$U$31)</f>
        <v>0</v>
      </c>
      <c r="S31" s="99"/>
      <c r="T31" s="99"/>
      <c r="U31" s="189" t="s">
        <v>72</v>
      </c>
    </row>
    <row r="32" spans="2:25" ht="24.95" customHeight="1">
      <c r="F32" s="2"/>
      <c r="G32" s="2"/>
      <c r="H32" s="2"/>
      <c r="I32" s="2"/>
      <c r="K32" s="2"/>
      <c r="L32" s="2"/>
      <c r="O32" s="2"/>
      <c r="P32" s="2"/>
      <c r="S32" s="99"/>
      <c r="T32" s="99"/>
    </row>
  </sheetData>
  <mergeCells count="35">
    <mergeCell ref="Y5:AE9"/>
    <mergeCell ref="M18:P18"/>
    <mergeCell ref="M20:P20"/>
    <mergeCell ref="H23:K23"/>
    <mergeCell ref="M21:P21"/>
    <mergeCell ref="L17:M17"/>
    <mergeCell ref="V21:Y21"/>
    <mergeCell ref="V20:Y20"/>
    <mergeCell ref="M19:P19"/>
    <mergeCell ref="F19:K19"/>
    <mergeCell ref="Y10:AE13"/>
    <mergeCell ref="D14:D15"/>
    <mergeCell ref="H15:K15"/>
    <mergeCell ref="H31:K31"/>
    <mergeCell ref="H24:K24"/>
    <mergeCell ref="G20:H20"/>
    <mergeCell ref="G21:H21"/>
    <mergeCell ref="E17:J17"/>
    <mergeCell ref="I29:K29"/>
    <mergeCell ref="U2:V4"/>
    <mergeCell ref="M31:P31"/>
    <mergeCell ref="C3:D4"/>
    <mergeCell ref="Q3:R3"/>
    <mergeCell ref="S3:S4"/>
    <mergeCell ref="B2:S2"/>
    <mergeCell ref="L3:L4"/>
    <mergeCell ref="B3:B4"/>
    <mergeCell ref="E3:E4"/>
    <mergeCell ref="F3:K4"/>
    <mergeCell ref="M3:M4"/>
    <mergeCell ref="N3:P3"/>
    <mergeCell ref="B5:B13"/>
    <mergeCell ref="I13:K13"/>
    <mergeCell ref="M22:P22"/>
    <mergeCell ref="C14:C15"/>
  </mergeCells>
  <pageMargins left="0.7" right="0.7" top="0.75" bottom="0.75" header="0.3" footer="0.3"/>
  <pageSetup paperSize="8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9"/>
  <sheetViews>
    <sheetView showGridLines="0" workbookViewId="0">
      <selection activeCell="A5" sqref="A5:XFD5"/>
    </sheetView>
  </sheetViews>
  <sheetFormatPr defaultRowHeight="12.75"/>
  <cols>
    <col min="1" max="1" width="8.7109375" style="220" customWidth="1"/>
    <col min="2" max="2" width="8.7109375" style="2" customWidth="1"/>
    <col min="3" max="3" width="6.42578125" style="2" customWidth="1"/>
    <col min="4" max="4" width="6.7109375" style="2" customWidth="1"/>
    <col min="5" max="5" width="6.7109375" style="4" customWidth="1"/>
    <col min="6" max="6" width="5.28515625" style="5" customWidth="1"/>
    <col min="7" max="7" width="2.28515625" style="5" customWidth="1"/>
    <col min="8" max="8" width="3.7109375" style="8" customWidth="1"/>
    <col min="9" max="9" width="2.7109375" style="2" customWidth="1"/>
    <col min="10" max="10" width="5.7109375" style="8" customWidth="1"/>
    <col min="11" max="11" width="15.7109375" style="8" customWidth="1"/>
    <col min="12" max="12" width="8.7109375" style="2" customWidth="1"/>
    <col min="13" max="15" width="6.7109375" style="2" customWidth="1"/>
    <col min="16" max="16" width="7.85546875" style="265" customWidth="1"/>
    <col min="17" max="17" width="8.7109375" style="266" customWidth="1"/>
    <col min="18" max="19" width="9.140625" style="2"/>
    <col min="20" max="20" width="17.140625" style="2" customWidth="1"/>
    <col min="21" max="235" width="9.140625" style="2"/>
    <col min="236" max="237" width="8.7109375" style="2" customWidth="1"/>
    <col min="238" max="238" width="6.7109375" style="2" customWidth="1"/>
    <col min="239" max="239" width="4.7109375" style="2" customWidth="1"/>
    <col min="240" max="240" width="5.7109375" style="2" customWidth="1"/>
    <col min="241" max="241" width="2.7109375" style="2" customWidth="1"/>
    <col min="242" max="242" width="5.7109375" style="2" customWidth="1"/>
    <col min="243" max="244" width="2.7109375" style="2" customWidth="1"/>
    <col min="245" max="245" width="10.7109375" style="2" customWidth="1"/>
    <col min="246" max="246" width="6.7109375" style="2" customWidth="1"/>
    <col min="247" max="247" width="2.7109375" style="2" customWidth="1"/>
    <col min="248" max="248" width="4.7109375" style="2" customWidth="1"/>
    <col min="249" max="249" width="2.7109375" style="2" customWidth="1"/>
    <col min="250" max="250" width="8.7109375" style="2" customWidth="1"/>
    <col min="251" max="251" width="10.7109375" style="2" customWidth="1"/>
    <col min="252" max="252" width="19.85546875" style="2" customWidth="1"/>
    <col min="253" max="491" width="9.140625" style="2"/>
    <col min="492" max="493" width="8.7109375" style="2" customWidth="1"/>
    <col min="494" max="494" width="6.7109375" style="2" customWidth="1"/>
    <col min="495" max="495" width="4.7109375" style="2" customWidth="1"/>
    <col min="496" max="496" width="5.7109375" style="2" customWidth="1"/>
    <col min="497" max="497" width="2.7109375" style="2" customWidth="1"/>
    <col min="498" max="498" width="5.7109375" style="2" customWidth="1"/>
    <col min="499" max="500" width="2.7109375" style="2" customWidth="1"/>
    <col min="501" max="501" width="10.7109375" style="2" customWidth="1"/>
    <col min="502" max="502" width="6.7109375" style="2" customWidth="1"/>
    <col min="503" max="503" width="2.7109375" style="2" customWidth="1"/>
    <col min="504" max="504" width="4.7109375" style="2" customWidth="1"/>
    <col min="505" max="505" width="2.7109375" style="2" customWidth="1"/>
    <col min="506" max="506" width="8.7109375" style="2" customWidth="1"/>
    <col min="507" max="507" width="10.7109375" style="2" customWidth="1"/>
    <col min="508" max="508" width="19.85546875" style="2" customWidth="1"/>
    <col min="509" max="747" width="9.140625" style="2"/>
    <col min="748" max="749" width="8.7109375" style="2" customWidth="1"/>
    <col min="750" max="750" width="6.7109375" style="2" customWidth="1"/>
    <col min="751" max="751" width="4.7109375" style="2" customWidth="1"/>
    <col min="752" max="752" width="5.7109375" style="2" customWidth="1"/>
    <col min="753" max="753" width="2.7109375" style="2" customWidth="1"/>
    <col min="754" max="754" width="5.7109375" style="2" customWidth="1"/>
    <col min="755" max="756" width="2.7109375" style="2" customWidth="1"/>
    <col min="757" max="757" width="10.7109375" style="2" customWidth="1"/>
    <col min="758" max="758" width="6.7109375" style="2" customWidth="1"/>
    <col min="759" max="759" width="2.7109375" style="2" customWidth="1"/>
    <col min="760" max="760" width="4.7109375" style="2" customWidth="1"/>
    <col min="761" max="761" width="2.7109375" style="2" customWidth="1"/>
    <col min="762" max="762" width="8.7109375" style="2" customWidth="1"/>
    <col min="763" max="763" width="10.7109375" style="2" customWidth="1"/>
    <col min="764" max="764" width="19.85546875" style="2" customWidth="1"/>
    <col min="765" max="1003" width="9.140625" style="2"/>
    <col min="1004" max="1005" width="8.7109375" style="2" customWidth="1"/>
    <col min="1006" max="1006" width="6.7109375" style="2" customWidth="1"/>
    <col min="1007" max="1007" width="4.7109375" style="2" customWidth="1"/>
    <col min="1008" max="1008" width="5.7109375" style="2" customWidth="1"/>
    <col min="1009" max="1009" width="2.7109375" style="2" customWidth="1"/>
    <col min="1010" max="1010" width="5.7109375" style="2" customWidth="1"/>
    <col min="1011" max="1012" width="2.7109375" style="2" customWidth="1"/>
    <col min="1013" max="1013" width="10.7109375" style="2" customWidth="1"/>
    <col min="1014" max="1014" width="6.7109375" style="2" customWidth="1"/>
    <col min="1015" max="1015" width="2.7109375" style="2" customWidth="1"/>
    <col min="1016" max="1016" width="4.7109375" style="2" customWidth="1"/>
    <col min="1017" max="1017" width="2.7109375" style="2" customWidth="1"/>
    <col min="1018" max="1018" width="8.7109375" style="2" customWidth="1"/>
    <col min="1019" max="1019" width="10.7109375" style="2" customWidth="1"/>
    <col min="1020" max="1020" width="19.85546875" style="2" customWidth="1"/>
    <col min="1021" max="1259" width="9.140625" style="2"/>
    <col min="1260" max="1261" width="8.7109375" style="2" customWidth="1"/>
    <col min="1262" max="1262" width="6.7109375" style="2" customWidth="1"/>
    <col min="1263" max="1263" width="4.7109375" style="2" customWidth="1"/>
    <col min="1264" max="1264" width="5.7109375" style="2" customWidth="1"/>
    <col min="1265" max="1265" width="2.7109375" style="2" customWidth="1"/>
    <col min="1266" max="1266" width="5.7109375" style="2" customWidth="1"/>
    <col min="1267" max="1268" width="2.7109375" style="2" customWidth="1"/>
    <col min="1269" max="1269" width="10.7109375" style="2" customWidth="1"/>
    <col min="1270" max="1270" width="6.7109375" style="2" customWidth="1"/>
    <col min="1271" max="1271" width="2.7109375" style="2" customWidth="1"/>
    <col min="1272" max="1272" width="4.7109375" style="2" customWidth="1"/>
    <col min="1273" max="1273" width="2.7109375" style="2" customWidth="1"/>
    <col min="1274" max="1274" width="8.7109375" style="2" customWidth="1"/>
    <col min="1275" max="1275" width="10.7109375" style="2" customWidth="1"/>
    <col min="1276" max="1276" width="19.85546875" style="2" customWidth="1"/>
    <col min="1277" max="1515" width="9.140625" style="2"/>
    <col min="1516" max="1517" width="8.7109375" style="2" customWidth="1"/>
    <col min="1518" max="1518" width="6.7109375" style="2" customWidth="1"/>
    <col min="1519" max="1519" width="4.7109375" style="2" customWidth="1"/>
    <col min="1520" max="1520" width="5.7109375" style="2" customWidth="1"/>
    <col min="1521" max="1521" width="2.7109375" style="2" customWidth="1"/>
    <col min="1522" max="1522" width="5.7109375" style="2" customWidth="1"/>
    <col min="1523" max="1524" width="2.7109375" style="2" customWidth="1"/>
    <col min="1525" max="1525" width="10.7109375" style="2" customWidth="1"/>
    <col min="1526" max="1526" width="6.7109375" style="2" customWidth="1"/>
    <col min="1527" max="1527" width="2.7109375" style="2" customWidth="1"/>
    <col min="1528" max="1528" width="4.7109375" style="2" customWidth="1"/>
    <col min="1529" max="1529" width="2.7109375" style="2" customWidth="1"/>
    <col min="1530" max="1530" width="8.7109375" style="2" customWidth="1"/>
    <col min="1531" max="1531" width="10.7109375" style="2" customWidth="1"/>
    <col min="1532" max="1532" width="19.85546875" style="2" customWidth="1"/>
    <col min="1533" max="1771" width="9.140625" style="2"/>
    <col min="1772" max="1773" width="8.7109375" style="2" customWidth="1"/>
    <col min="1774" max="1774" width="6.7109375" style="2" customWidth="1"/>
    <col min="1775" max="1775" width="4.7109375" style="2" customWidth="1"/>
    <col min="1776" max="1776" width="5.7109375" style="2" customWidth="1"/>
    <col min="1777" max="1777" width="2.7109375" style="2" customWidth="1"/>
    <col min="1778" max="1778" width="5.7109375" style="2" customWidth="1"/>
    <col min="1779" max="1780" width="2.7109375" style="2" customWidth="1"/>
    <col min="1781" max="1781" width="10.7109375" style="2" customWidth="1"/>
    <col min="1782" max="1782" width="6.7109375" style="2" customWidth="1"/>
    <col min="1783" max="1783" width="2.7109375" style="2" customWidth="1"/>
    <col min="1784" max="1784" width="4.7109375" style="2" customWidth="1"/>
    <col min="1785" max="1785" width="2.7109375" style="2" customWidth="1"/>
    <col min="1786" max="1786" width="8.7109375" style="2" customWidth="1"/>
    <col min="1787" max="1787" width="10.7109375" style="2" customWidth="1"/>
    <col min="1788" max="1788" width="19.85546875" style="2" customWidth="1"/>
    <col min="1789" max="2027" width="9.140625" style="2"/>
    <col min="2028" max="2029" width="8.7109375" style="2" customWidth="1"/>
    <col min="2030" max="2030" width="6.7109375" style="2" customWidth="1"/>
    <col min="2031" max="2031" width="4.7109375" style="2" customWidth="1"/>
    <col min="2032" max="2032" width="5.7109375" style="2" customWidth="1"/>
    <col min="2033" max="2033" width="2.7109375" style="2" customWidth="1"/>
    <col min="2034" max="2034" width="5.7109375" style="2" customWidth="1"/>
    <col min="2035" max="2036" width="2.7109375" style="2" customWidth="1"/>
    <col min="2037" max="2037" width="10.7109375" style="2" customWidth="1"/>
    <col min="2038" max="2038" width="6.7109375" style="2" customWidth="1"/>
    <col min="2039" max="2039" width="2.7109375" style="2" customWidth="1"/>
    <col min="2040" max="2040" width="4.7109375" style="2" customWidth="1"/>
    <col min="2041" max="2041" width="2.7109375" style="2" customWidth="1"/>
    <col min="2042" max="2042" width="8.7109375" style="2" customWidth="1"/>
    <col min="2043" max="2043" width="10.7109375" style="2" customWidth="1"/>
    <col min="2044" max="2044" width="19.85546875" style="2" customWidth="1"/>
    <col min="2045" max="2283" width="9.140625" style="2"/>
    <col min="2284" max="2285" width="8.7109375" style="2" customWidth="1"/>
    <col min="2286" max="2286" width="6.7109375" style="2" customWidth="1"/>
    <col min="2287" max="2287" width="4.7109375" style="2" customWidth="1"/>
    <col min="2288" max="2288" width="5.7109375" style="2" customWidth="1"/>
    <col min="2289" max="2289" width="2.7109375" style="2" customWidth="1"/>
    <col min="2290" max="2290" width="5.7109375" style="2" customWidth="1"/>
    <col min="2291" max="2292" width="2.7109375" style="2" customWidth="1"/>
    <col min="2293" max="2293" width="10.7109375" style="2" customWidth="1"/>
    <col min="2294" max="2294" width="6.7109375" style="2" customWidth="1"/>
    <col min="2295" max="2295" width="2.7109375" style="2" customWidth="1"/>
    <col min="2296" max="2296" width="4.7109375" style="2" customWidth="1"/>
    <col min="2297" max="2297" width="2.7109375" style="2" customWidth="1"/>
    <col min="2298" max="2298" width="8.7109375" style="2" customWidth="1"/>
    <col min="2299" max="2299" width="10.7109375" style="2" customWidth="1"/>
    <col min="2300" max="2300" width="19.85546875" style="2" customWidth="1"/>
    <col min="2301" max="2539" width="9.140625" style="2"/>
    <col min="2540" max="2541" width="8.7109375" style="2" customWidth="1"/>
    <col min="2542" max="2542" width="6.7109375" style="2" customWidth="1"/>
    <col min="2543" max="2543" width="4.7109375" style="2" customWidth="1"/>
    <col min="2544" max="2544" width="5.7109375" style="2" customWidth="1"/>
    <col min="2545" max="2545" width="2.7109375" style="2" customWidth="1"/>
    <col min="2546" max="2546" width="5.7109375" style="2" customWidth="1"/>
    <col min="2547" max="2548" width="2.7109375" style="2" customWidth="1"/>
    <col min="2549" max="2549" width="10.7109375" style="2" customWidth="1"/>
    <col min="2550" max="2550" width="6.7109375" style="2" customWidth="1"/>
    <col min="2551" max="2551" width="2.7109375" style="2" customWidth="1"/>
    <col min="2552" max="2552" width="4.7109375" style="2" customWidth="1"/>
    <col min="2553" max="2553" width="2.7109375" style="2" customWidth="1"/>
    <col min="2554" max="2554" width="8.7109375" style="2" customWidth="1"/>
    <col min="2555" max="2555" width="10.7109375" style="2" customWidth="1"/>
    <col min="2556" max="2556" width="19.85546875" style="2" customWidth="1"/>
    <col min="2557" max="2795" width="9.140625" style="2"/>
    <col min="2796" max="2797" width="8.7109375" style="2" customWidth="1"/>
    <col min="2798" max="2798" width="6.7109375" style="2" customWidth="1"/>
    <col min="2799" max="2799" width="4.7109375" style="2" customWidth="1"/>
    <col min="2800" max="2800" width="5.7109375" style="2" customWidth="1"/>
    <col min="2801" max="2801" width="2.7109375" style="2" customWidth="1"/>
    <col min="2802" max="2802" width="5.7109375" style="2" customWidth="1"/>
    <col min="2803" max="2804" width="2.7109375" style="2" customWidth="1"/>
    <col min="2805" max="2805" width="10.7109375" style="2" customWidth="1"/>
    <col min="2806" max="2806" width="6.7109375" style="2" customWidth="1"/>
    <col min="2807" max="2807" width="2.7109375" style="2" customWidth="1"/>
    <col min="2808" max="2808" width="4.7109375" style="2" customWidth="1"/>
    <col min="2809" max="2809" width="2.7109375" style="2" customWidth="1"/>
    <col min="2810" max="2810" width="8.7109375" style="2" customWidth="1"/>
    <col min="2811" max="2811" width="10.7109375" style="2" customWidth="1"/>
    <col min="2812" max="2812" width="19.85546875" style="2" customWidth="1"/>
    <col min="2813" max="3051" width="9.140625" style="2"/>
    <col min="3052" max="3053" width="8.7109375" style="2" customWidth="1"/>
    <col min="3054" max="3054" width="6.7109375" style="2" customWidth="1"/>
    <col min="3055" max="3055" width="4.7109375" style="2" customWidth="1"/>
    <col min="3056" max="3056" width="5.7109375" style="2" customWidth="1"/>
    <col min="3057" max="3057" width="2.7109375" style="2" customWidth="1"/>
    <col min="3058" max="3058" width="5.7109375" style="2" customWidth="1"/>
    <col min="3059" max="3060" width="2.7109375" style="2" customWidth="1"/>
    <col min="3061" max="3061" width="10.7109375" style="2" customWidth="1"/>
    <col min="3062" max="3062" width="6.7109375" style="2" customWidth="1"/>
    <col min="3063" max="3063" width="2.7109375" style="2" customWidth="1"/>
    <col min="3064" max="3064" width="4.7109375" style="2" customWidth="1"/>
    <col min="3065" max="3065" width="2.7109375" style="2" customWidth="1"/>
    <col min="3066" max="3066" width="8.7109375" style="2" customWidth="1"/>
    <col min="3067" max="3067" width="10.7109375" style="2" customWidth="1"/>
    <col min="3068" max="3068" width="19.85546875" style="2" customWidth="1"/>
    <col min="3069" max="3307" width="9.140625" style="2"/>
    <col min="3308" max="3309" width="8.7109375" style="2" customWidth="1"/>
    <col min="3310" max="3310" width="6.7109375" style="2" customWidth="1"/>
    <col min="3311" max="3311" width="4.7109375" style="2" customWidth="1"/>
    <col min="3312" max="3312" width="5.7109375" style="2" customWidth="1"/>
    <col min="3313" max="3313" width="2.7109375" style="2" customWidth="1"/>
    <col min="3314" max="3314" width="5.7109375" style="2" customWidth="1"/>
    <col min="3315" max="3316" width="2.7109375" style="2" customWidth="1"/>
    <col min="3317" max="3317" width="10.7109375" style="2" customWidth="1"/>
    <col min="3318" max="3318" width="6.7109375" style="2" customWidth="1"/>
    <col min="3319" max="3319" width="2.7109375" style="2" customWidth="1"/>
    <col min="3320" max="3320" width="4.7109375" style="2" customWidth="1"/>
    <col min="3321" max="3321" width="2.7109375" style="2" customWidth="1"/>
    <col min="3322" max="3322" width="8.7109375" style="2" customWidth="1"/>
    <col min="3323" max="3323" width="10.7109375" style="2" customWidth="1"/>
    <col min="3324" max="3324" width="19.85546875" style="2" customWidth="1"/>
    <col min="3325" max="3563" width="9.140625" style="2"/>
    <col min="3564" max="3565" width="8.7109375" style="2" customWidth="1"/>
    <col min="3566" max="3566" width="6.7109375" style="2" customWidth="1"/>
    <col min="3567" max="3567" width="4.7109375" style="2" customWidth="1"/>
    <col min="3568" max="3568" width="5.7109375" style="2" customWidth="1"/>
    <col min="3569" max="3569" width="2.7109375" style="2" customWidth="1"/>
    <col min="3570" max="3570" width="5.7109375" style="2" customWidth="1"/>
    <col min="3571" max="3572" width="2.7109375" style="2" customWidth="1"/>
    <col min="3573" max="3573" width="10.7109375" style="2" customWidth="1"/>
    <col min="3574" max="3574" width="6.7109375" style="2" customWidth="1"/>
    <col min="3575" max="3575" width="2.7109375" style="2" customWidth="1"/>
    <col min="3576" max="3576" width="4.7109375" style="2" customWidth="1"/>
    <col min="3577" max="3577" width="2.7109375" style="2" customWidth="1"/>
    <col min="3578" max="3578" width="8.7109375" style="2" customWidth="1"/>
    <col min="3579" max="3579" width="10.7109375" style="2" customWidth="1"/>
    <col min="3580" max="3580" width="19.85546875" style="2" customWidth="1"/>
    <col min="3581" max="3819" width="9.140625" style="2"/>
    <col min="3820" max="3821" width="8.7109375" style="2" customWidth="1"/>
    <col min="3822" max="3822" width="6.7109375" style="2" customWidth="1"/>
    <col min="3823" max="3823" width="4.7109375" style="2" customWidth="1"/>
    <col min="3824" max="3824" width="5.7109375" style="2" customWidth="1"/>
    <col min="3825" max="3825" width="2.7109375" style="2" customWidth="1"/>
    <col min="3826" max="3826" width="5.7109375" style="2" customWidth="1"/>
    <col min="3827" max="3828" width="2.7109375" style="2" customWidth="1"/>
    <col min="3829" max="3829" width="10.7109375" style="2" customWidth="1"/>
    <col min="3830" max="3830" width="6.7109375" style="2" customWidth="1"/>
    <col min="3831" max="3831" width="2.7109375" style="2" customWidth="1"/>
    <col min="3832" max="3832" width="4.7109375" style="2" customWidth="1"/>
    <col min="3833" max="3833" width="2.7109375" style="2" customWidth="1"/>
    <col min="3834" max="3834" width="8.7109375" style="2" customWidth="1"/>
    <col min="3835" max="3835" width="10.7109375" style="2" customWidth="1"/>
    <col min="3836" max="3836" width="19.85546875" style="2" customWidth="1"/>
    <col min="3837" max="4075" width="9.140625" style="2"/>
    <col min="4076" max="4077" width="8.7109375" style="2" customWidth="1"/>
    <col min="4078" max="4078" width="6.7109375" style="2" customWidth="1"/>
    <col min="4079" max="4079" width="4.7109375" style="2" customWidth="1"/>
    <col min="4080" max="4080" width="5.7109375" style="2" customWidth="1"/>
    <col min="4081" max="4081" width="2.7109375" style="2" customWidth="1"/>
    <col min="4082" max="4082" width="5.7109375" style="2" customWidth="1"/>
    <col min="4083" max="4084" width="2.7109375" style="2" customWidth="1"/>
    <col min="4085" max="4085" width="10.7109375" style="2" customWidth="1"/>
    <col min="4086" max="4086" width="6.7109375" style="2" customWidth="1"/>
    <col min="4087" max="4087" width="2.7109375" style="2" customWidth="1"/>
    <col min="4088" max="4088" width="4.7109375" style="2" customWidth="1"/>
    <col min="4089" max="4089" width="2.7109375" style="2" customWidth="1"/>
    <col min="4090" max="4090" width="8.7109375" style="2" customWidth="1"/>
    <col min="4091" max="4091" width="10.7109375" style="2" customWidth="1"/>
    <col min="4092" max="4092" width="19.85546875" style="2" customWidth="1"/>
    <col min="4093" max="4331" width="9.140625" style="2"/>
    <col min="4332" max="4333" width="8.7109375" style="2" customWidth="1"/>
    <col min="4334" max="4334" width="6.7109375" style="2" customWidth="1"/>
    <col min="4335" max="4335" width="4.7109375" style="2" customWidth="1"/>
    <col min="4336" max="4336" width="5.7109375" style="2" customWidth="1"/>
    <col min="4337" max="4337" width="2.7109375" style="2" customWidth="1"/>
    <col min="4338" max="4338" width="5.7109375" style="2" customWidth="1"/>
    <col min="4339" max="4340" width="2.7109375" style="2" customWidth="1"/>
    <col min="4341" max="4341" width="10.7109375" style="2" customWidth="1"/>
    <col min="4342" max="4342" width="6.7109375" style="2" customWidth="1"/>
    <col min="4343" max="4343" width="2.7109375" style="2" customWidth="1"/>
    <col min="4344" max="4344" width="4.7109375" style="2" customWidth="1"/>
    <col min="4345" max="4345" width="2.7109375" style="2" customWidth="1"/>
    <col min="4346" max="4346" width="8.7109375" style="2" customWidth="1"/>
    <col min="4347" max="4347" width="10.7109375" style="2" customWidth="1"/>
    <col min="4348" max="4348" width="19.85546875" style="2" customWidth="1"/>
    <col min="4349" max="4587" width="9.140625" style="2"/>
    <col min="4588" max="4589" width="8.7109375" style="2" customWidth="1"/>
    <col min="4590" max="4590" width="6.7109375" style="2" customWidth="1"/>
    <col min="4591" max="4591" width="4.7109375" style="2" customWidth="1"/>
    <col min="4592" max="4592" width="5.7109375" style="2" customWidth="1"/>
    <col min="4593" max="4593" width="2.7109375" style="2" customWidth="1"/>
    <col min="4594" max="4594" width="5.7109375" style="2" customWidth="1"/>
    <col min="4595" max="4596" width="2.7109375" style="2" customWidth="1"/>
    <col min="4597" max="4597" width="10.7109375" style="2" customWidth="1"/>
    <col min="4598" max="4598" width="6.7109375" style="2" customWidth="1"/>
    <col min="4599" max="4599" width="2.7109375" style="2" customWidth="1"/>
    <col min="4600" max="4600" width="4.7109375" style="2" customWidth="1"/>
    <col min="4601" max="4601" width="2.7109375" style="2" customWidth="1"/>
    <col min="4602" max="4602" width="8.7109375" style="2" customWidth="1"/>
    <col min="4603" max="4603" width="10.7109375" style="2" customWidth="1"/>
    <col min="4604" max="4604" width="19.85546875" style="2" customWidth="1"/>
    <col min="4605" max="4843" width="9.140625" style="2"/>
    <col min="4844" max="4845" width="8.7109375" style="2" customWidth="1"/>
    <col min="4846" max="4846" width="6.7109375" style="2" customWidth="1"/>
    <col min="4847" max="4847" width="4.7109375" style="2" customWidth="1"/>
    <col min="4848" max="4848" width="5.7109375" style="2" customWidth="1"/>
    <col min="4849" max="4849" width="2.7109375" style="2" customWidth="1"/>
    <col min="4850" max="4850" width="5.7109375" style="2" customWidth="1"/>
    <col min="4851" max="4852" width="2.7109375" style="2" customWidth="1"/>
    <col min="4853" max="4853" width="10.7109375" style="2" customWidth="1"/>
    <col min="4854" max="4854" width="6.7109375" style="2" customWidth="1"/>
    <col min="4855" max="4855" width="2.7109375" style="2" customWidth="1"/>
    <col min="4856" max="4856" width="4.7109375" style="2" customWidth="1"/>
    <col min="4857" max="4857" width="2.7109375" style="2" customWidth="1"/>
    <col min="4858" max="4858" width="8.7109375" style="2" customWidth="1"/>
    <col min="4859" max="4859" width="10.7109375" style="2" customWidth="1"/>
    <col min="4860" max="4860" width="19.85546875" style="2" customWidth="1"/>
    <col min="4861" max="5099" width="9.140625" style="2"/>
    <col min="5100" max="5101" width="8.7109375" style="2" customWidth="1"/>
    <col min="5102" max="5102" width="6.7109375" style="2" customWidth="1"/>
    <col min="5103" max="5103" width="4.7109375" style="2" customWidth="1"/>
    <col min="5104" max="5104" width="5.7109375" style="2" customWidth="1"/>
    <col min="5105" max="5105" width="2.7109375" style="2" customWidth="1"/>
    <col min="5106" max="5106" width="5.7109375" style="2" customWidth="1"/>
    <col min="5107" max="5108" width="2.7109375" style="2" customWidth="1"/>
    <col min="5109" max="5109" width="10.7109375" style="2" customWidth="1"/>
    <col min="5110" max="5110" width="6.7109375" style="2" customWidth="1"/>
    <col min="5111" max="5111" width="2.7109375" style="2" customWidth="1"/>
    <col min="5112" max="5112" width="4.7109375" style="2" customWidth="1"/>
    <col min="5113" max="5113" width="2.7109375" style="2" customWidth="1"/>
    <col min="5114" max="5114" width="8.7109375" style="2" customWidth="1"/>
    <col min="5115" max="5115" width="10.7109375" style="2" customWidth="1"/>
    <col min="5116" max="5116" width="19.85546875" style="2" customWidth="1"/>
    <col min="5117" max="5355" width="9.140625" style="2"/>
    <col min="5356" max="5357" width="8.7109375" style="2" customWidth="1"/>
    <col min="5358" max="5358" width="6.7109375" style="2" customWidth="1"/>
    <col min="5359" max="5359" width="4.7109375" style="2" customWidth="1"/>
    <col min="5360" max="5360" width="5.7109375" style="2" customWidth="1"/>
    <col min="5361" max="5361" width="2.7109375" style="2" customWidth="1"/>
    <col min="5362" max="5362" width="5.7109375" style="2" customWidth="1"/>
    <col min="5363" max="5364" width="2.7109375" style="2" customWidth="1"/>
    <col min="5365" max="5365" width="10.7109375" style="2" customWidth="1"/>
    <col min="5366" max="5366" width="6.7109375" style="2" customWidth="1"/>
    <col min="5367" max="5367" width="2.7109375" style="2" customWidth="1"/>
    <col min="5368" max="5368" width="4.7109375" style="2" customWidth="1"/>
    <col min="5369" max="5369" width="2.7109375" style="2" customWidth="1"/>
    <col min="5370" max="5370" width="8.7109375" style="2" customWidth="1"/>
    <col min="5371" max="5371" width="10.7109375" style="2" customWidth="1"/>
    <col min="5372" max="5372" width="19.85546875" style="2" customWidth="1"/>
    <col min="5373" max="5611" width="9.140625" style="2"/>
    <col min="5612" max="5613" width="8.7109375" style="2" customWidth="1"/>
    <col min="5614" max="5614" width="6.7109375" style="2" customWidth="1"/>
    <col min="5615" max="5615" width="4.7109375" style="2" customWidth="1"/>
    <col min="5616" max="5616" width="5.7109375" style="2" customWidth="1"/>
    <col min="5617" max="5617" width="2.7109375" style="2" customWidth="1"/>
    <col min="5618" max="5618" width="5.7109375" style="2" customWidth="1"/>
    <col min="5619" max="5620" width="2.7109375" style="2" customWidth="1"/>
    <col min="5621" max="5621" width="10.7109375" style="2" customWidth="1"/>
    <col min="5622" max="5622" width="6.7109375" style="2" customWidth="1"/>
    <col min="5623" max="5623" width="2.7109375" style="2" customWidth="1"/>
    <col min="5624" max="5624" width="4.7109375" style="2" customWidth="1"/>
    <col min="5625" max="5625" width="2.7109375" style="2" customWidth="1"/>
    <col min="5626" max="5626" width="8.7109375" style="2" customWidth="1"/>
    <col min="5627" max="5627" width="10.7109375" style="2" customWidth="1"/>
    <col min="5628" max="5628" width="19.85546875" style="2" customWidth="1"/>
    <col min="5629" max="5867" width="9.140625" style="2"/>
    <col min="5868" max="5869" width="8.7109375" style="2" customWidth="1"/>
    <col min="5870" max="5870" width="6.7109375" style="2" customWidth="1"/>
    <col min="5871" max="5871" width="4.7109375" style="2" customWidth="1"/>
    <col min="5872" max="5872" width="5.7109375" style="2" customWidth="1"/>
    <col min="5873" max="5873" width="2.7109375" style="2" customWidth="1"/>
    <col min="5874" max="5874" width="5.7109375" style="2" customWidth="1"/>
    <col min="5875" max="5876" width="2.7109375" style="2" customWidth="1"/>
    <col min="5877" max="5877" width="10.7109375" style="2" customWidth="1"/>
    <col min="5878" max="5878" width="6.7109375" style="2" customWidth="1"/>
    <col min="5879" max="5879" width="2.7109375" style="2" customWidth="1"/>
    <col min="5880" max="5880" width="4.7109375" style="2" customWidth="1"/>
    <col min="5881" max="5881" width="2.7109375" style="2" customWidth="1"/>
    <col min="5882" max="5882" width="8.7109375" style="2" customWidth="1"/>
    <col min="5883" max="5883" width="10.7109375" style="2" customWidth="1"/>
    <col min="5884" max="5884" width="19.85546875" style="2" customWidth="1"/>
    <col min="5885" max="6123" width="9.140625" style="2"/>
    <col min="6124" max="6125" width="8.7109375" style="2" customWidth="1"/>
    <col min="6126" max="6126" width="6.7109375" style="2" customWidth="1"/>
    <col min="6127" max="6127" width="4.7109375" style="2" customWidth="1"/>
    <col min="6128" max="6128" width="5.7109375" style="2" customWidth="1"/>
    <col min="6129" max="6129" width="2.7109375" style="2" customWidth="1"/>
    <col min="6130" max="6130" width="5.7109375" style="2" customWidth="1"/>
    <col min="6131" max="6132" width="2.7109375" style="2" customWidth="1"/>
    <col min="6133" max="6133" width="10.7109375" style="2" customWidth="1"/>
    <col min="6134" max="6134" width="6.7109375" style="2" customWidth="1"/>
    <col min="6135" max="6135" width="2.7109375" style="2" customWidth="1"/>
    <col min="6136" max="6136" width="4.7109375" style="2" customWidth="1"/>
    <col min="6137" max="6137" width="2.7109375" style="2" customWidth="1"/>
    <col min="6138" max="6138" width="8.7109375" style="2" customWidth="1"/>
    <col min="6139" max="6139" width="10.7109375" style="2" customWidth="1"/>
    <col min="6140" max="6140" width="19.85546875" style="2" customWidth="1"/>
    <col min="6141" max="6379" width="9.140625" style="2"/>
    <col min="6380" max="6381" width="8.7109375" style="2" customWidth="1"/>
    <col min="6382" max="6382" width="6.7109375" style="2" customWidth="1"/>
    <col min="6383" max="6383" width="4.7109375" style="2" customWidth="1"/>
    <col min="6384" max="6384" width="5.7109375" style="2" customWidth="1"/>
    <col min="6385" max="6385" width="2.7109375" style="2" customWidth="1"/>
    <col min="6386" max="6386" width="5.7109375" style="2" customWidth="1"/>
    <col min="6387" max="6388" width="2.7109375" style="2" customWidth="1"/>
    <col min="6389" max="6389" width="10.7109375" style="2" customWidth="1"/>
    <col min="6390" max="6390" width="6.7109375" style="2" customWidth="1"/>
    <col min="6391" max="6391" width="2.7109375" style="2" customWidth="1"/>
    <col min="6392" max="6392" width="4.7109375" style="2" customWidth="1"/>
    <col min="6393" max="6393" width="2.7109375" style="2" customWidth="1"/>
    <col min="6394" max="6394" width="8.7109375" style="2" customWidth="1"/>
    <col min="6395" max="6395" width="10.7109375" style="2" customWidth="1"/>
    <col min="6396" max="6396" width="19.85546875" style="2" customWidth="1"/>
    <col min="6397" max="6635" width="9.140625" style="2"/>
    <col min="6636" max="6637" width="8.7109375" style="2" customWidth="1"/>
    <col min="6638" max="6638" width="6.7109375" style="2" customWidth="1"/>
    <col min="6639" max="6639" width="4.7109375" style="2" customWidth="1"/>
    <col min="6640" max="6640" width="5.7109375" style="2" customWidth="1"/>
    <col min="6641" max="6641" width="2.7109375" style="2" customWidth="1"/>
    <col min="6642" max="6642" width="5.7109375" style="2" customWidth="1"/>
    <col min="6643" max="6644" width="2.7109375" style="2" customWidth="1"/>
    <col min="6645" max="6645" width="10.7109375" style="2" customWidth="1"/>
    <col min="6646" max="6646" width="6.7109375" style="2" customWidth="1"/>
    <col min="6647" max="6647" width="2.7109375" style="2" customWidth="1"/>
    <col min="6648" max="6648" width="4.7109375" style="2" customWidth="1"/>
    <col min="6649" max="6649" width="2.7109375" style="2" customWidth="1"/>
    <col min="6650" max="6650" width="8.7109375" style="2" customWidth="1"/>
    <col min="6651" max="6651" width="10.7109375" style="2" customWidth="1"/>
    <col min="6652" max="6652" width="19.85546875" style="2" customWidth="1"/>
    <col min="6653" max="6891" width="9.140625" style="2"/>
    <col min="6892" max="6893" width="8.7109375" style="2" customWidth="1"/>
    <col min="6894" max="6894" width="6.7109375" style="2" customWidth="1"/>
    <col min="6895" max="6895" width="4.7109375" style="2" customWidth="1"/>
    <col min="6896" max="6896" width="5.7109375" style="2" customWidth="1"/>
    <col min="6897" max="6897" width="2.7109375" style="2" customWidth="1"/>
    <col min="6898" max="6898" width="5.7109375" style="2" customWidth="1"/>
    <col min="6899" max="6900" width="2.7109375" style="2" customWidth="1"/>
    <col min="6901" max="6901" width="10.7109375" style="2" customWidth="1"/>
    <col min="6902" max="6902" width="6.7109375" style="2" customWidth="1"/>
    <col min="6903" max="6903" width="2.7109375" style="2" customWidth="1"/>
    <col min="6904" max="6904" width="4.7109375" style="2" customWidth="1"/>
    <col min="6905" max="6905" width="2.7109375" style="2" customWidth="1"/>
    <col min="6906" max="6906" width="8.7109375" style="2" customWidth="1"/>
    <col min="6907" max="6907" width="10.7109375" style="2" customWidth="1"/>
    <col min="6908" max="6908" width="19.85546875" style="2" customWidth="1"/>
    <col min="6909" max="7147" width="9.140625" style="2"/>
    <col min="7148" max="7149" width="8.7109375" style="2" customWidth="1"/>
    <col min="7150" max="7150" width="6.7109375" style="2" customWidth="1"/>
    <col min="7151" max="7151" width="4.7109375" style="2" customWidth="1"/>
    <col min="7152" max="7152" width="5.7109375" style="2" customWidth="1"/>
    <col min="7153" max="7153" width="2.7109375" style="2" customWidth="1"/>
    <col min="7154" max="7154" width="5.7109375" style="2" customWidth="1"/>
    <col min="7155" max="7156" width="2.7109375" style="2" customWidth="1"/>
    <col min="7157" max="7157" width="10.7109375" style="2" customWidth="1"/>
    <col min="7158" max="7158" width="6.7109375" style="2" customWidth="1"/>
    <col min="7159" max="7159" width="2.7109375" style="2" customWidth="1"/>
    <col min="7160" max="7160" width="4.7109375" style="2" customWidth="1"/>
    <col min="7161" max="7161" width="2.7109375" style="2" customWidth="1"/>
    <col min="7162" max="7162" width="8.7109375" style="2" customWidth="1"/>
    <col min="7163" max="7163" width="10.7109375" style="2" customWidth="1"/>
    <col min="7164" max="7164" width="19.85546875" style="2" customWidth="1"/>
    <col min="7165" max="7403" width="9.140625" style="2"/>
    <col min="7404" max="7405" width="8.7109375" style="2" customWidth="1"/>
    <col min="7406" max="7406" width="6.7109375" style="2" customWidth="1"/>
    <col min="7407" max="7407" width="4.7109375" style="2" customWidth="1"/>
    <col min="7408" max="7408" width="5.7109375" style="2" customWidth="1"/>
    <col min="7409" max="7409" width="2.7109375" style="2" customWidth="1"/>
    <col min="7410" max="7410" width="5.7109375" style="2" customWidth="1"/>
    <col min="7411" max="7412" width="2.7109375" style="2" customWidth="1"/>
    <col min="7413" max="7413" width="10.7109375" style="2" customWidth="1"/>
    <col min="7414" max="7414" width="6.7109375" style="2" customWidth="1"/>
    <col min="7415" max="7415" width="2.7109375" style="2" customWidth="1"/>
    <col min="7416" max="7416" width="4.7109375" style="2" customWidth="1"/>
    <col min="7417" max="7417" width="2.7109375" style="2" customWidth="1"/>
    <col min="7418" max="7418" width="8.7109375" style="2" customWidth="1"/>
    <col min="7419" max="7419" width="10.7109375" style="2" customWidth="1"/>
    <col min="7420" max="7420" width="19.85546875" style="2" customWidth="1"/>
    <col min="7421" max="7659" width="9.140625" style="2"/>
    <col min="7660" max="7661" width="8.7109375" style="2" customWidth="1"/>
    <col min="7662" max="7662" width="6.7109375" style="2" customWidth="1"/>
    <col min="7663" max="7663" width="4.7109375" style="2" customWidth="1"/>
    <col min="7664" max="7664" width="5.7109375" style="2" customWidth="1"/>
    <col min="7665" max="7665" width="2.7109375" style="2" customWidth="1"/>
    <col min="7666" max="7666" width="5.7109375" style="2" customWidth="1"/>
    <col min="7667" max="7668" width="2.7109375" style="2" customWidth="1"/>
    <col min="7669" max="7669" width="10.7109375" style="2" customWidth="1"/>
    <col min="7670" max="7670" width="6.7109375" style="2" customWidth="1"/>
    <col min="7671" max="7671" width="2.7109375" style="2" customWidth="1"/>
    <col min="7672" max="7672" width="4.7109375" style="2" customWidth="1"/>
    <col min="7673" max="7673" width="2.7109375" style="2" customWidth="1"/>
    <col min="7674" max="7674" width="8.7109375" style="2" customWidth="1"/>
    <col min="7675" max="7675" width="10.7109375" style="2" customWidth="1"/>
    <col min="7676" max="7676" width="19.85546875" style="2" customWidth="1"/>
    <col min="7677" max="7915" width="9.140625" style="2"/>
    <col min="7916" max="7917" width="8.7109375" style="2" customWidth="1"/>
    <col min="7918" max="7918" width="6.7109375" style="2" customWidth="1"/>
    <col min="7919" max="7919" width="4.7109375" style="2" customWidth="1"/>
    <col min="7920" max="7920" width="5.7109375" style="2" customWidth="1"/>
    <col min="7921" max="7921" width="2.7109375" style="2" customWidth="1"/>
    <col min="7922" max="7922" width="5.7109375" style="2" customWidth="1"/>
    <col min="7923" max="7924" width="2.7109375" style="2" customWidth="1"/>
    <col min="7925" max="7925" width="10.7109375" style="2" customWidth="1"/>
    <col min="7926" max="7926" width="6.7109375" style="2" customWidth="1"/>
    <col min="7927" max="7927" width="2.7109375" style="2" customWidth="1"/>
    <col min="7928" max="7928" width="4.7109375" style="2" customWidth="1"/>
    <col min="7929" max="7929" width="2.7109375" style="2" customWidth="1"/>
    <col min="7930" max="7930" width="8.7109375" style="2" customWidth="1"/>
    <col min="7931" max="7931" width="10.7109375" style="2" customWidth="1"/>
    <col min="7932" max="7932" width="19.85546875" style="2" customWidth="1"/>
    <col min="7933" max="8171" width="9.140625" style="2"/>
    <col min="8172" max="8173" width="8.7109375" style="2" customWidth="1"/>
    <col min="8174" max="8174" width="6.7109375" style="2" customWidth="1"/>
    <col min="8175" max="8175" width="4.7109375" style="2" customWidth="1"/>
    <col min="8176" max="8176" width="5.7109375" style="2" customWidth="1"/>
    <col min="8177" max="8177" width="2.7109375" style="2" customWidth="1"/>
    <col min="8178" max="8178" width="5.7109375" style="2" customWidth="1"/>
    <col min="8179" max="8180" width="2.7109375" style="2" customWidth="1"/>
    <col min="8181" max="8181" width="10.7109375" style="2" customWidth="1"/>
    <col min="8182" max="8182" width="6.7109375" style="2" customWidth="1"/>
    <col min="8183" max="8183" width="2.7109375" style="2" customWidth="1"/>
    <col min="8184" max="8184" width="4.7109375" style="2" customWidth="1"/>
    <col min="8185" max="8185" width="2.7109375" style="2" customWidth="1"/>
    <col min="8186" max="8186" width="8.7109375" style="2" customWidth="1"/>
    <col min="8187" max="8187" width="10.7109375" style="2" customWidth="1"/>
    <col min="8188" max="8188" width="19.85546875" style="2" customWidth="1"/>
    <col min="8189" max="8427" width="9.140625" style="2"/>
    <col min="8428" max="8429" width="8.7109375" style="2" customWidth="1"/>
    <col min="8430" max="8430" width="6.7109375" style="2" customWidth="1"/>
    <col min="8431" max="8431" width="4.7109375" style="2" customWidth="1"/>
    <col min="8432" max="8432" width="5.7109375" style="2" customWidth="1"/>
    <col min="8433" max="8433" width="2.7109375" style="2" customWidth="1"/>
    <col min="8434" max="8434" width="5.7109375" style="2" customWidth="1"/>
    <col min="8435" max="8436" width="2.7109375" style="2" customWidth="1"/>
    <col min="8437" max="8437" width="10.7109375" style="2" customWidth="1"/>
    <col min="8438" max="8438" width="6.7109375" style="2" customWidth="1"/>
    <col min="8439" max="8439" width="2.7109375" style="2" customWidth="1"/>
    <col min="8440" max="8440" width="4.7109375" style="2" customWidth="1"/>
    <col min="8441" max="8441" width="2.7109375" style="2" customWidth="1"/>
    <col min="8442" max="8442" width="8.7109375" style="2" customWidth="1"/>
    <col min="8443" max="8443" width="10.7109375" style="2" customWidth="1"/>
    <col min="8444" max="8444" width="19.85546875" style="2" customWidth="1"/>
    <col min="8445" max="8683" width="9.140625" style="2"/>
    <col min="8684" max="8685" width="8.7109375" style="2" customWidth="1"/>
    <col min="8686" max="8686" width="6.7109375" style="2" customWidth="1"/>
    <col min="8687" max="8687" width="4.7109375" style="2" customWidth="1"/>
    <col min="8688" max="8688" width="5.7109375" style="2" customWidth="1"/>
    <col min="8689" max="8689" width="2.7109375" style="2" customWidth="1"/>
    <col min="8690" max="8690" width="5.7109375" style="2" customWidth="1"/>
    <col min="8691" max="8692" width="2.7109375" style="2" customWidth="1"/>
    <col min="8693" max="8693" width="10.7109375" style="2" customWidth="1"/>
    <col min="8694" max="8694" width="6.7109375" style="2" customWidth="1"/>
    <col min="8695" max="8695" width="2.7109375" style="2" customWidth="1"/>
    <col min="8696" max="8696" width="4.7109375" style="2" customWidth="1"/>
    <col min="8697" max="8697" width="2.7109375" style="2" customWidth="1"/>
    <col min="8698" max="8698" width="8.7109375" style="2" customWidth="1"/>
    <col min="8699" max="8699" width="10.7109375" style="2" customWidth="1"/>
    <col min="8700" max="8700" width="19.85546875" style="2" customWidth="1"/>
    <col min="8701" max="8939" width="9.140625" style="2"/>
    <col min="8940" max="8941" width="8.7109375" style="2" customWidth="1"/>
    <col min="8942" max="8942" width="6.7109375" style="2" customWidth="1"/>
    <col min="8943" max="8943" width="4.7109375" style="2" customWidth="1"/>
    <col min="8944" max="8944" width="5.7109375" style="2" customWidth="1"/>
    <col min="8945" max="8945" width="2.7109375" style="2" customWidth="1"/>
    <col min="8946" max="8946" width="5.7109375" style="2" customWidth="1"/>
    <col min="8947" max="8948" width="2.7109375" style="2" customWidth="1"/>
    <col min="8949" max="8949" width="10.7109375" style="2" customWidth="1"/>
    <col min="8950" max="8950" width="6.7109375" style="2" customWidth="1"/>
    <col min="8951" max="8951" width="2.7109375" style="2" customWidth="1"/>
    <col min="8952" max="8952" width="4.7109375" style="2" customWidth="1"/>
    <col min="8953" max="8953" width="2.7109375" style="2" customWidth="1"/>
    <col min="8954" max="8954" width="8.7109375" style="2" customWidth="1"/>
    <col min="8955" max="8955" width="10.7109375" style="2" customWidth="1"/>
    <col min="8956" max="8956" width="19.85546875" style="2" customWidth="1"/>
    <col min="8957" max="9195" width="9.140625" style="2"/>
    <col min="9196" max="9197" width="8.7109375" style="2" customWidth="1"/>
    <col min="9198" max="9198" width="6.7109375" style="2" customWidth="1"/>
    <col min="9199" max="9199" width="4.7109375" style="2" customWidth="1"/>
    <col min="9200" max="9200" width="5.7109375" style="2" customWidth="1"/>
    <col min="9201" max="9201" width="2.7109375" style="2" customWidth="1"/>
    <col min="9202" max="9202" width="5.7109375" style="2" customWidth="1"/>
    <col min="9203" max="9204" width="2.7109375" style="2" customWidth="1"/>
    <col min="9205" max="9205" width="10.7109375" style="2" customWidth="1"/>
    <col min="9206" max="9206" width="6.7109375" style="2" customWidth="1"/>
    <col min="9207" max="9207" width="2.7109375" style="2" customWidth="1"/>
    <col min="9208" max="9208" width="4.7109375" style="2" customWidth="1"/>
    <col min="9209" max="9209" width="2.7109375" style="2" customWidth="1"/>
    <col min="9210" max="9210" width="8.7109375" style="2" customWidth="1"/>
    <col min="9211" max="9211" width="10.7109375" style="2" customWidth="1"/>
    <col min="9212" max="9212" width="19.85546875" style="2" customWidth="1"/>
    <col min="9213" max="9451" width="9.140625" style="2"/>
    <col min="9452" max="9453" width="8.7109375" style="2" customWidth="1"/>
    <col min="9454" max="9454" width="6.7109375" style="2" customWidth="1"/>
    <col min="9455" max="9455" width="4.7109375" style="2" customWidth="1"/>
    <col min="9456" max="9456" width="5.7109375" style="2" customWidth="1"/>
    <col min="9457" max="9457" width="2.7109375" style="2" customWidth="1"/>
    <col min="9458" max="9458" width="5.7109375" style="2" customWidth="1"/>
    <col min="9459" max="9460" width="2.7109375" style="2" customWidth="1"/>
    <col min="9461" max="9461" width="10.7109375" style="2" customWidth="1"/>
    <col min="9462" max="9462" width="6.7109375" style="2" customWidth="1"/>
    <col min="9463" max="9463" width="2.7109375" style="2" customWidth="1"/>
    <col min="9464" max="9464" width="4.7109375" style="2" customWidth="1"/>
    <col min="9465" max="9465" width="2.7109375" style="2" customWidth="1"/>
    <col min="9466" max="9466" width="8.7109375" style="2" customWidth="1"/>
    <col min="9467" max="9467" width="10.7109375" style="2" customWidth="1"/>
    <col min="9468" max="9468" width="19.85546875" style="2" customWidth="1"/>
    <col min="9469" max="9707" width="9.140625" style="2"/>
    <col min="9708" max="9709" width="8.7109375" style="2" customWidth="1"/>
    <col min="9710" max="9710" width="6.7109375" style="2" customWidth="1"/>
    <col min="9711" max="9711" width="4.7109375" style="2" customWidth="1"/>
    <col min="9712" max="9712" width="5.7109375" style="2" customWidth="1"/>
    <col min="9713" max="9713" width="2.7109375" style="2" customWidth="1"/>
    <col min="9714" max="9714" width="5.7109375" style="2" customWidth="1"/>
    <col min="9715" max="9716" width="2.7109375" style="2" customWidth="1"/>
    <col min="9717" max="9717" width="10.7109375" style="2" customWidth="1"/>
    <col min="9718" max="9718" width="6.7109375" style="2" customWidth="1"/>
    <col min="9719" max="9719" width="2.7109375" style="2" customWidth="1"/>
    <col min="9720" max="9720" width="4.7109375" style="2" customWidth="1"/>
    <col min="9721" max="9721" width="2.7109375" style="2" customWidth="1"/>
    <col min="9722" max="9722" width="8.7109375" style="2" customWidth="1"/>
    <col min="9723" max="9723" width="10.7109375" style="2" customWidth="1"/>
    <col min="9724" max="9724" width="19.85546875" style="2" customWidth="1"/>
    <col min="9725" max="9963" width="9.140625" style="2"/>
    <col min="9964" max="9965" width="8.7109375" style="2" customWidth="1"/>
    <col min="9966" max="9966" width="6.7109375" style="2" customWidth="1"/>
    <col min="9967" max="9967" width="4.7109375" style="2" customWidth="1"/>
    <col min="9968" max="9968" width="5.7109375" style="2" customWidth="1"/>
    <col min="9969" max="9969" width="2.7109375" style="2" customWidth="1"/>
    <col min="9970" max="9970" width="5.7109375" style="2" customWidth="1"/>
    <col min="9971" max="9972" width="2.7109375" style="2" customWidth="1"/>
    <col min="9973" max="9973" width="10.7109375" style="2" customWidth="1"/>
    <col min="9974" max="9974" width="6.7109375" style="2" customWidth="1"/>
    <col min="9975" max="9975" width="2.7109375" style="2" customWidth="1"/>
    <col min="9976" max="9976" width="4.7109375" style="2" customWidth="1"/>
    <col min="9977" max="9977" width="2.7109375" style="2" customWidth="1"/>
    <col min="9978" max="9978" width="8.7109375" style="2" customWidth="1"/>
    <col min="9979" max="9979" width="10.7109375" style="2" customWidth="1"/>
    <col min="9980" max="9980" width="19.85546875" style="2" customWidth="1"/>
    <col min="9981" max="10219" width="9.140625" style="2"/>
    <col min="10220" max="10221" width="8.7109375" style="2" customWidth="1"/>
    <col min="10222" max="10222" width="6.7109375" style="2" customWidth="1"/>
    <col min="10223" max="10223" width="4.7109375" style="2" customWidth="1"/>
    <col min="10224" max="10224" width="5.7109375" style="2" customWidth="1"/>
    <col min="10225" max="10225" width="2.7109375" style="2" customWidth="1"/>
    <col min="10226" max="10226" width="5.7109375" style="2" customWidth="1"/>
    <col min="10227" max="10228" width="2.7109375" style="2" customWidth="1"/>
    <col min="10229" max="10229" width="10.7109375" style="2" customWidth="1"/>
    <col min="10230" max="10230" width="6.7109375" style="2" customWidth="1"/>
    <col min="10231" max="10231" width="2.7109375" style="2" customWidth="1"/>
    <col min="10232" max="10232" width="4.7109375" style="2" customWidth="1"/>
    <col min="10233" max="10233" width="2.7109375" style="2" customWidth="1"/>
    <col min="10234" max="10234" width="8.7109375" style="2" customWidth="1"/>
    <col min="10235" max="10235" width="10.7109375" style="2" customWidth="1"/>
    <col min="10236" max="10236" width="19.85546875" style="2" customWidth="1"/>
    <col min="10237" max="10475" width="9.140625" style="2"/>
    <col min="10476" max="10477" width="8.7109375" style="2" customWidth="1"/>
    <col min="10478" max="10478" width="6.7109375" style="2" customWidth="1"/>
    <col min="10479" max="10479" width="4.7109375" style="2" customWidth="1"/>
    <col min="10480" max="10480" width="5.7109375" style="2" customWidth="1"/>
    <col min="10481" max="10481" width="2.7109375" style="2" customWidth="1"/>
    <col min="10482" max="10482" width="5.7109375" style="2" customWidth="1"/>
    <col min="10483" max="10484" width="2.7109375" style="2" customWidth="1"/>
    <col min="10485" max="10485" width="10.7109375" style="2" customWidth="1"/>
    <col min="10486" max="10486" width="6.7109375" style="2" customWidth="1"/>
    <col min="10487" max="10487" width="2.7109375" style="2" customWidth="1"/>
    <col min="10488" max="10488" width="4.7109375" style="2" customWidth="1"/>
    <col min="10489" max="10489" width="2.7109375" style="2" customWidth="1"/>
    <col min="10490" max="10490" width="8.7109375" style="2" customWidth="1"/>
    <col min="10491" max="10491" width="10.7109375" style="2" customWidth="1"/>
    <col min="10492" max="10492" width="19.85546875" style="2" customWidth="1"/>
    <col min="10493" max="10731" width="9.140625" style="2"/>
    <col min="10732" max="10733" width="8.7109375" style="2" customWidth="1"/>
    <col min="10734" max="10734" width="6.7109375" style="2" customWidth="1"/>
    <col min="10735" max="10735" width="4.7109375" style="2" customWidth="1"/>
    <col min="10736" max="10736" width="5.7109375" style="2" customWidth="1"/>
    <col min="10737" max="10737" width="2.7109375" style="2" customWidth="1"/>
    <col min="10738" max="10738" width="5.7109375" style="2" customWidth="1"/>
    <col min="10739" max="10740" width="2.7109375" style="2" customWidth="1"/>
    <col min="10741" max="10741" width="10.7109375" style="2" customWidth="1"/>
    <col min="10742" max="10742" width="6.7109375" style="2" customWidth="1"/>
    <col min="10743" max="10743" width="2.7109375" style="2" customWidth="1"/>
    <col min="10744" max="10744" width="4.7109375" style="2" customWidth="1"/>
    <col min="10745" max="10745" width="2.7109375" style="2" customWidth="1"/>
    <col min="10746" max="10746" width="8.7109375" style="2" customWidth="1"/>
    <col min="10747" max="10747" width="10.7109375" style="2" customWidth="1"/>
    <col min="10748" max="10748" width="19.85546875" style="2" customWidth="1"/>
    <col min="10749" max="10987" width="9.140625" style="2"/>
    <col min="10988" max="10989" width="8.7109375" style="2" customWidth="1"/>
    <col min="10990" max="10990" width="6.7109375" style="2" customWidth="1"/>
    <col min="10991" max="10991" width="4.7109375" style="2" customWidth="1"/>
    <col min="10992" max="10992" width="5.7109375" style="2" customWidth="1"/>
    <col min="10993" max="10993" width="2.7109375" style="2" customWidth="1"/>
    <col min="10994" max="10994" width="5.7109375" style="2" customWidth="1"/>
    <col min="10995" max="10996" width="2.7109375" style="2" customWidth="1"/>
    <col min="10997" max="10997" width="10.7109375" style="2" customWidth="1"/>
    <col min="10998" max="10998" width="6.7109375" style="2" customWidth="1"/>
    <col min="10999" max="10999" width="2.7109375" style="2" customWidth="1"/>
    <col min="11000" max="11000" width="4.7109375" style="2" customWidth="1"/>
    <col min="11001" max="11001" width="2.7109375" style="2" customWidth="1"/>
    <col min="11002" max="11002" width="8.7109375" style="2" customWidth="1"/>
    <col min="11003" max="11003" width="10.7109375" style="2" customWidth="1"/>
    <col min="11004" max="11004" width="19.85546875" style="2" customWidth="1"/>
    <col min="11005" max="11243" width="9.140625" style="2"/>
    <col min="11244" max="11245" width="8.7109375" style="2" customWidth="1"/>
    <col min="11246" max="11246" width="6.7109375" style="2" customWidth="1"/>
    <col min="11247" max="11247" width="4.7109375" style="2" customWidth="1"/>
    <col min="11248" max="11248" width="5.7109375" style="2" customWidth="1"/>
    <col min="11249" max="11249" width="2.7109375" style="2" customWidth="1"/>
    <col min="11250" max="11250" width="5.7109375" style="2" customWidth="1"/>
    <col min="11251" max="11252" width="2.7109375" style="2" customWidth="1"/>
    <col min="11253" max="11253" width="10.7109375" style="2" customWidth="1"/>
    <col min="11254" max="11254" width="6.7109375" style="2" customWidth="1"/>
    <col min="11255" max="11255" width="2.7109375" style="2" customWidth="1"/>
    <col min="11256" max="11256" width="4.7109375" style="2" customWidth="1"/>
    <col min="11257" max="11257" width="2.7109375" style="2" customWidth="1"/>
    <col min="11258" max="11258" width="8.7109375" style="2" customWidth="1"/>
    <col min="11259" max="11259" width="10.7109375" style="2" customWidth="1"/>
    <col min="11260" max="11260" width="19.85546875" style="2" customWidth="1"/>
    <col min="11261" max="11499" width="9.140625" style="2"/>
    <col min="11500" max="11501" width="8.7109375" style="2" customWidth="1"/>
    <col min="11502" max="11502" width="6.7109375" style="2" customWidth="1"/>
    <col min="11503" max="11503" width="4.7109375" style="2" customWidth="1"/>
    <col min="11504" max="11504" width="5.7109375" style="2" customWidth="1"/>
    <col min="11505" max="11505" width="2.7109375" style="2" customWidth="1"/>
    <col min="11506" max="11506" width="5.7109375" style="2" customWidth="1"/>
    <col min="11507" max="11508" width="2.7109375" style="2" customWidth="1"/>
    <col min="11509" max="11509" width="10.7109375" style="2" customWidth="1"/>
    <col min="11510" max="11510" width="6.7109375" style="2" customWidth="1"/>
    <col min="11511" max="11511" width="2.7109375" style="2" customWidth="1"/>
    <col min="11512" max="11512" width="4.7109375" style="2" customWidth="1"/>
    <col min="11513" max="11513" width="2.7109375" style="2" customWidth="1"/>
    <col min="11514" max="11514" width="8.7109375" style="2" customWidth="1"/>
    <col min="11515" max="11515" width="10.7109375" style="2" customWidth="1"/>
    <col min="11516" max="11516" width="19.85546875" style="2" customWidth="1"/>
    <col min="11517" max="11755" width="9.140625" style="2"/>
    <col min="11756" max="11757" width="8.7109375" style="2" customWidth="1"/>
    <col min="11758" max="11758" width="6.7109375" style="2" customWidth="1"/>
    <col min="11759" max="11759" width="4.7109375" style="2" customWidth="1"/>
    <col min="11760" max="11760" width="5.7109375" style="2" customWidth="1"/>
    <col min="11761" max="11761" width="2.7109375" style="2" customWidth="1"/>
    <col min="11762" max="11762" width="5.7109375" style="2" customWidth="1"/>
    <col min="11763" max="11764" width="2.7109375" style="2" customWidth="1"/>
    <col min="11765" max="11765" width="10.7109375" style="2" customWidth="1"/>
    <col min="11766" max="11766" width="6.7109375" style="2" customWidth="1"/>
    <col min="11767" max="11767" width="2.7109375" style="2" customWidth="1"/>
    <col min="11768" max="11768" width="4.7109375" style="2" customWidth="1"/>
    <col min="11769" max="11769" width="2.7109375" style="2" customWidth="1"/>
    <col min="11770" max="11770" width="8.7109375" style="2" customWidth="1"/>
    <col min="11771" max="11771" width="10.7109375" style="2" customWidth="1"/>
    <col min="11772" max="11772" width="19.85546875" style="2" customWidth="1"/>
    <col min="11773" max="12011" width="9.140625" style="2"/>
    <col min="12012" max="12013" width="8.7109375" style="2" customWidth="1"/>
    <col min="12014" max="12014" width="6.7109375" style="2" customWidth="1"/>
    <col min="12015" max="12015" width="4.7109375" style="2" customWidth="1"/>
    <col min="12016" max="12016" width="5.7109375" style="2" customWidth="1"/>
    <col min="12017" max="12017" width="2.7109375" style="2" customWidth="1"/>
    <col min="12018" max="12018" width="5.7109375" style="2" customWidth="1"/>
    <col min="12019" max="12020" width="2.7109375" style="2" customWidth="1"/>
    <col min="12021" max="12021" width="10.7109375" style="2" customWidth="1"/>
    <col min="12022" max="12022" width="6.7109375" style="2" customWidth="1"/>
    <col min="12023" max="12023" width="2.7109375" style="2" customWidth="1"/>
    <col min="12024" max="12024" width="4.7109375" style="2" customWidth="1"/>
    <col min="12025" max="12025" width="2.7109375" style="2" customWidth="1"/>
    <col min="12026" max="12026" width="8.7109375" style="2" customWidth="1"/>
    <col min="12027" max="12027" width="10.7109375" style="2" customWidth="1"/>
    <col min="12028" max="12028" width="19.85546875" style="2" customWidth="1"/>
    <col min="12029" max="12267" width="9.140625" style="2"/>
    <col min="12268" max="12269" width="8.7109375" style="2" customWidth="1"/>
    <col min="12270" max="12270" width="6.7109375" style="2" customWidth="1"/>
    <col min="12271" max="12271" width="4.7109375" style="2" customWidth="1"/>
    <col min="12272" max="12272" width="5.7109375" style="2" customWidth="1"/>
    <col min="12273" max="12273" width="2.7109375" style="2" customWidth="1"/>
    <col min="12274" max="12274" width="5.7109375" style="2" customWidth="1"/>
    <col min="12275" max="12276" width="2.7109375" style="2" customWidth="1"/>
    <col min="12277" max="12277" width="10.7109375" style="2" customWidth="1"/>
    <col min="12278" max="12278" width="6.7109375" style="2" customWidth="1"/>
    <col min="12279" max="12279" width="2.7109375" style="2" customWidth="1"/>
    <col min="12280" max="12280" width="4.7109375" style="2" customWidth="1"/>
    <col min="12281" max="12281" width="2.7109375" style="2" customWidth="1"/>
    <col min="12282" max="12282" width="8.7109375" style="2" customWidth="1"/>
    <col min="12283" max="12283" width="10.7109375" style="2" customWidth="1"/>
    <col min="12284" max="12284" width="19.85546875" style="2" customWidth="1"/>
    <col min="12285" max="12523" width="9.140625" style="2"/>
    <col min="12524" max="12525" width="8.7109375" style="2" customWidth="1"/>
    <col min="12526" max="12526" width="6.7109375" style="2" customWidth="1"/>
    <col min="12527" max="12527" width="4.7109375" style="2" customWidth="1"/>
    <col min="12528" max="12528" width="5.7109375" style="2" customWidth="1"/>
    <col min="12529" max="12529" width="2.7109375" style="2" customWidth="1"/>
    <col min="12530" max="12530" width="5.7109375" style="2" customWidth="1"/>
    <col min="12531" max="12532" width="2.7109375" style="2" customWidth="1"/>
    <col min="12533" max="12533" width="10.7109375" style="2" customWidth="1"/>
    <col min="12534" max="12534" width="6.7109375" style="2" customWidth="1"/>
    <col min="12535" max="12535" width="2.7109375" style="2" customWidth="1"/>
    <col min="12536" max="12536" width="4.7109375" style="2" customWidth="1"/>
    <col min="12537" max="12537" width="2.7109375" style="2" customWidth="1"/>
    <col min="12538" max="12538" width="8.7109375" style="2" customWidth="1"/>
    <col min="12539" max="12539" width="10.7109375" style="2" customWidth="1"/>
    <col min="12540" max="12540" width="19.85546875" style="2" customWidth="1"/>
    <col min="12541" max="12779" width="9.140625" style="2"/>
    <col min="12780" max="12781" width="8.7109375" style="2" customWidth="1"/>
    <col min="12782" max="12782" width="6.7109375" style="2" customWidth="1"/>
    <col min="12783" max="12783" width="4.7109375" style="2" customWidth="1"/>
    <col min="12784" max="12784" width="5.7109375" style="2" customWidth="1"/>
    <col min="12785" max="12785" width="2.7109375" style="2" customWidth="1"/>
    <col min="12786" max="12786" width="5.7109375" style="2" customWidth="1"/>
    <col min="12787" max="12788" width="2.7109375" style="2" customWidth="1"/>
    <col min="12789" max="12789" width="10.7109375" style="2" customWidth="1"/>
    <col min="12790" max="12790" width="6.7109375" style="2" customWidth="1"/>
    <col min="12791" max="12791" width="2.7109375" style="2" customWidth="1"/>
    <col min="12792" max="12792" width="4.7109375" style="2" customWidth="1"/>
    <col min="12793" max="12793" width="2.7109375" style="2" customWidth="1"/>
    <col min="12794" max="12794" width="8.7109375" style="2" customWidth="1"/>
    <col min="12795" max="12795" width="10.7109375" style="2" customWidth="1"/>
    <col min="12796" max="12796" width="19.85546875" style="2" customWidth="1"/>
    <col min="12797" max="13035" width="9.140625" style="2"/>
    <col min="13036" max="13037" width="8.7109375" style="2" customWidth="1"/>
    <col min="13038" max="13038" width="6.7109375" style="2" customWidth="1"/>
    <col min="13039" max="13039" width="4.7109375" style="2" customWidth="1"/>
    <col min="13040" max="13040" width="5.7109375" style="2" customWidth="1"/>
    <col min="13041" max="13041" width="2.7109375" style="2" customWidth="1"/>
    <col min="13042" max="13042" width="5.7109375" style="2" customWidth="1"/>
    <col min="13043" max="13044" width="2.7109375" style="2" customWidth="1"/>
    <col min="13045" max="13045" width="10.7109375" style="2" customWidth="1"/>
    <col min="13046" max="13046" width="6.7109375" style="2" customWidth="1"/>
    <col min="13047" max="13047" width="2.7109375" style="2" customWidth="1"/>
    <col min="13048" max="13048" width="4.7109375" style="2" customWidth="1"/>
    <col min="13049" max="13049" width="2.7109375" style="2" customWidth="1"/>
    <col min="13050" max="13050" width="8.7109375" style="2" customWidth="1"/>
    <col min="13051" max="13051" width="10.7109375" style="2" customWidth="1"/>
    <col min="13052" max="13052" width="19.85546875" style="2" customWidth="1"/>
    <col min="13053" max="13291" width="9.140625" style="2"/>
    <col min="13292" max="13293" width="8.7109375" style="2" customWidth="1"/>
    <col min="13294" max="13294" width="6.7109375" style="2" customWidth="1"/>
    <col min="13295" max="13295" width="4.7109375" style="2" customWidth="1"/>
    <col min="13296" max="13296" width="5.7109375" style="2" customWidth="1"/>
    <col min="13297" max="13297" width="2.7109375" style="2" customWidth="1"/>
    <col min="13298" max="13298" width="5.7109375" style="2" customWidth="1"/>
    <col min="13299" max="13300" width="2.7109375" style="2" customWidth="1"/>
    <col min="13301" max="13301" width="10.7109375" style="2" customWidth="1"/>
    <col min="13302" max="13302" width="6.7109375" style="2" customWidth="1"/>
    <col min="13303" max="13303" width="2.7109375" style="2" customWidth="1"/>
    <col min="13304" max="13304" width="4.7109375" style="2" customWidth="1"/>
    <col min="13305" max="13305" width="2.7109375" style="2" customWidth="1"/>
    <col min="13306" max="13306" width="8.7109375" style="2" customWidth="1"/>
    <col min="13307" max="13307" width="10.7109375" style="2" customWidth="1"/>
    <col min="13308" max="13308" width="19.85546875" style="2" customWidth="1"/>
    <col min="13309" max="13547" width="9.140625" style="2"/>
    <col min="13548" max="13549" width="8.7109375" style="2" customWidth="1"/>
    <col min="13550" max="13550" width="6.7109375" style="2" customWidth="1"/>
    <col min="13551" max="13551" width="4.7109375" style="2" customWidth="1"/>
    <col min="13552" max="13552" width="5.7109375" style="2" customWidth="1"/>
    <col min="13553" max="13553" width="2.7109375" style="2" customWidth="1"/>
    <col min="13554" max="13554" width="5.7109375" style="2" customWidth="1"/>
    <col min="13555" max="13556" width="2.7109375" style="2" customWidth="1"/>
    <col min="13557" max="13557" width="10.7109375" style="2" customWidth="1"/>
    <col min="13558" max="13558" width="6.7109375" style="2" customWidth="1"/>
    <col min="13559" max="13559" width="2.7109375" style="2" customWidth="1"/>
    <col min="13560" max="13560" width="4.7109375" style="2" customWidth="1"/>
    <col min="13561" max="13561" width="2.7109375" style="2" customWidth="1"/>
    <col min="13562" max="13562" width="8.7109375" style="2" customWidth="1"/>
    <col min="13563" max="13563" width="10.7109375" style="2" customWidth="1"/>
    <col min="13564" max="13564" width="19.85546875" style="2" customWidth="1"/>
    <col min="13565" max="13803" width="9.140625" style="2"/>
    <col min="13804" max="13805" width="8.7109375" style="2" customWidth="1"/>
    <col min="13806" max="13806" width="6.7109375" style="2" customWidth="1"/>
    <col min="13807" max="13807" width="4.7109375" style="2" customWidth="1"/>
    <col min="13808" max="13808" width="5.7109375" style="2" customWidth="1"/>
    <col min="13809" max="13809" width="2.7109375" style="2" customWidth="1"/>
    <col min="13810" max="13810" width="5.7109375" style="2" customWidth="1"/>
    <col min="13811" max="13812" width="2.7109375" style="2" customWidth="1"/>
    <col min="13813" max="13813" width="10.7109375" style="2" customWidth="1"/>
    <col min="13814" max="13814" width="6.7109375" style="2" customWidth="1"/>
    <col min="13815" max="13815" width="2.7109375" style="2" customWidth="1"/>
    <col min="13816" max="13816" width="4.7109375" style="2" customWidth="1"/>
    <col min="13817" max="13817" width="2.7109375" style="2" customWidth="1"/>
    <col min="13818" max="13818" width="8.7109375" style="2" customWidth="1"/>
    <col min="13819" max="13819" width="10.7109375" style="2" customWidth="1"/>
    <col min="13820" max="13820" width="19.85546875" style="2" customWidth="1"/>
    <col min="13821" max="14059" width="9.140625" style="2"/>
    <col min="14060" max="14061" width="8.7109375" style="2" customWidth="1"/>
    <col min="14062" max="14062" width="6.7109375" style="2" customWidth="1"/>
    <col min="14063" max="14063" width="4.7109375" style="2" customWidth="1"/>
    <col min="14064" max="14064" width="5.7109375" style="2" customWidth="1"/>
    <col min="14065" max="14065" width="2.7109375" style="2" customWidth="1"/>
    <col min="14066" max="14066" width="5.7109375" style="2" customWidth="1"/>
    <col min="14067" max="14068" width="2.7109375" style="2" customWidth="1"/>
    <col min="14069" max="14069" width="10.7109375" style="2" customWidth="1"/>
    <col min="14070" max="14070" width="6.7109375" style="2" customWidth="1"/>
    <col min="14071" max="14071" width="2.7109375" style="2" customWidth="1"/>
    <col min="14072" max="14072" width="4.7109375" style="2" customWidth="1"/>
    <col min="14073" max="14073" width="2.7109375" style="2" customWidth="1"/>
    <col min="14074" max="14074" width="8.7109375" style="2" customWidth="1"/>
    <col min="14075" max="14075" width="10.7109375" style="2" customWidth="1"/>
    <col min="14076" max="14076" width="19.85546875" style="2" customWidth="1"/>
    <col min="14077" max="14315" width="9.140625" style="2"/>
    <col min="14316" max="14317" width="8.7109375" style="2" customWidth="1"/>
    <col min="14318" max="14318" width="6.7109375" style="2" customWidth="1"/>
    <col min="14319" max="14319" width="4.7109375" style="2" customWidth="1"/>
    <col min="14320" max="14320" width="5.7109375" style="2" customWidth="1"/>
    <col min="14321" max="14321" width="2.7109375" style="2" customWidth="1"/>
    <col min="14322" max="14322" width="5.7109375" style="2" customWidth="1"/>
    <col min="14323" max="14324" width="2.7109375" style="2" customWidth="1"/>
    <col min="14325" max="14325" width="10.7109375" style="2" customWidth="1"/>
    <col min="14326" max="14326" width="6.7109375" style="2" customWidth="1"/>
    <col min="14327" max="14327" width="2.7109375" style="2" customWidth="1"/>
    <col min="14328" max="14328" width="4.7109375" style="2" customWidth="1"/>
    <col min="14329" max="14329" width="2.7109375" style="2" customWidth="1"/>
    <col min="14330" max="14330" width="8.7109375" style="2" customWidth="1"/>
    <col min="14331" max="14331" width="10.7109375" style="2" customWidth="1"/>
    <col min="14332" max="14332" width="19.85546875" style="2" customWidth="1"/>
    <col min="14333" max="14571" width="9.140625" style="2"/>
    <col min="14572" max="14573" width="8.7109375" style="2" customWidth="1"/>
    <col min="14574" max="14574" width="6.7109375" style="2" customWidth="1"/>
    <col min="14575" max="14575" width="4.7109375" style="2" customWidth="1"/>
    <col min="14576" max="14576" width="5.7109375" style="2" customWidth="1"/>
    <col min="14577" max="14577" width="2.7109375" style="2" customWidth="1"/>
    <col min="14578" max="14578" width="5.7109375" style="2" customWidth="1"/>
    <col min="14579" max="14580" width="2.7109375" style="2" customWidth="1"/>
    <col min="14581" max="14581" width="10.7109375" style="2" customWidth="1"/>
    <col min="14582" max="14582" width="6.7109375" style="2" customWidth="1"/>
    <col min="14583" max="14583" width="2.7109375" style="2" customWidth="1"/>
    <col min="14584" max="14584" width="4.7109375" style="2" customWidth="1"/>
    <col min="14585" max="14585" width="2.7109375" style="2" customWidth="1"/>
    <col min="14586" max="14586" width="8.7109375" style="2" customWidth="1"/>
    <col min="14587" max="14587" width="10.7109375" style="2" customWidth="1"/>
    <col min="14588" max="14588" width="19.85546875" style="2" customWidth="1"/>
    <col min="14589" max="14827" width="9.140625" style="2"/>
    <col min="14828" max="14829" width="8.7109375" style="2" customWidth="1"/>
    <col min="14830" max="14830" width="6.7109375" style="2" customWidth="1"/>
    <col min="14831" max="14831" width="4.7109375" style="2" customWidth="1"/>
    <col min="14832" max="14832" width="5.7109375" style="2" customWidth="1"/>
    <col min="14833" max="14833" width="2.7109375" style="2" customWidth="1"/>
    <col min="14834" max="14834" width="5.7109375" style="2" customWidth="1"/>
    <col min="14835" max="14836" width="2.7109375" style="2" customWidth="1"/>
    <col min="14837" max="14837" width="10.7109375" style="2" customWidth="1"/>
    <col min="14838" max="14838" width="6.7109375" style="2" customWidth="1"/>
    <col min="14839" max="14839" width="2.7109375" style="2" customWidth="1"/>
    <col min="14840" max="14840" width="4.7109375" style="2" customWidth="1"/>
    <col min="14841" max="14841" width="2.7109375" style="2" customWidth="1"/>
    <col min="14842" max="14842" width="8.7109375" style="2" customWidth="1"/>
    <col min="14843" max="14843" width="10.7109375" style="2" customWidth="1"/>
    <col min="14844" max="14844" width="19.85546875" style="2" customWidth="1"/>
    <col min="14845" max="15083" width="9.140625" style="2"/>
    <col min="15084" max="15085" width="8.7109375" style="2" customWidth="1"/>
    <col min="15086" max="15086" width="6.7109375" style="2" customWidth="1"/>
    <col min="15087" max="15087" width="4.7109375" style="2" customWidth="1"/>
    <col min="15088" max="15088" width="5.7109375" style="2" customWidth="1"/>
    <col min="15089" max="15089" width="2.7109375" style="2" customWidth="1"/>
    <col min="15090" max="15090" width="5.7109375" style="2" customWidth="1"/>
    <col min="15091" max="15092" width="2.7109375" style="2" customWidth="1"/>
    <col min="15093" max="15093" width="10.7109375" style="2" customWidth="1"/>
    <col min="15094" max="15094" width="6.7109375" style="2" customWidth="1"/>
    <col min="15095" max="15095" width="2.7109375" style="2" customWidth="1"/>
    <col min="15096" max="15096" width="4.7109375" style="2" customWidth="1"/>
    <col min="15097" max="15097" width="2.7109375" style="2" customWidth="1"/>
    <col min="15098" max="15098" width="8.7109375" style="2" customWidth="1"/>
    <col min="15099" max="15099" width="10.7109375" style="2" customWidth="1"/>
    <col min="15100" max="15100" width="19.85546875" style="2" customWidth="1"/>
    <col min="15101" max="15339" width="9.140625" style="2"/>
    <col min="15340" max="15341" width="8.7109375" style="2" customWidth="1"/>
    <col min="15342" max="15342" width="6.7109375" style="2" customWidth="1"/>
    <col min="15343" max="15343" width="4.7109375" style="2" customWidth="1"/>
    <col min="15344" max="15344" width="5.7109375" style="2" customWidth="1"/>
    <col min="15345" max="15345" width="2.7109375" style="2" customWidth="1"/>
    <col min="15346" max="15346" width="5.7109375" style="2" customWidth="1"/>
    <col min="15347" max="15348" width="2.7109375" style="2" customWidth="1"/>
    <col min="15349" max="15349" width="10.7109375" style="2" customWidth="1"/>
    <col min="15350" max="15350" width="6.7109375" style="2" customWidth="1"/>
    <col min="15351" max="15351" width="2.7109375" style="2" customWidth="1"/>
    <col min="15352" max="15352" width="4.7109375" style="2" customWidth="1"/>
    <col min="15353" max="15353" width="2.7109375" style="2" customWidth="1"/>
    <col min="15354" max="15354" width="8.7109375" style="2" customWidth="1"/>
    <col min="15355" max="15355" width="10.7109375" style="2" customWidth="1"/>
    <col min="15356" max="15356" width="19.85546875" style="2" customWidth="1"/>
    <col min="15357" max="15595" width="9.140625" style="2"/>
    <col min="15596" max="15597" width="8.7109375" style="2" customWidth="1"/>
    <col min="15598" max="15598" width="6.7109375" style="2" customWidth="1"/>
    <col min="15599" max="15599" width="4.7109375" style="2" customWidth="1"/>
    <col min="15600" max="15600" width="5.7109375" style="2" customWidth="1"/>
    <col min="15601" max="15601" width="2.7109375" style="2" customWidth="1"/>
    <col min="15602" max="15602" width="5.7109375" style="2" customWidth="1"/>
    <col min="15603" max="15604" width="2.7109375" style="2" customWidth="1"/>
    <col min="15605" max="15605" width="10.7109375" style="2" customWidth="1"/>
    <col min="15606" max="15606" width="6.7109375" style="2" customWidth="1"/>
    <col min="15607" max="15607" width="2.7109375" style="2" customWidth="1"/>
    <col min="15608" max="15608" width="4.7109375" style="2" customWidth="1"/>
    <col min="15609" max="15609" width="2.7109375" style="2" customWidth="1"/>
    <col min="15610" max="15610" width="8.7109375" style="2" customWidth="1"/>
    <col min="15611" max="15611" width="10.7109375" style="2" customWidth="1"/>
    <col min="15612" max="15612" width="19.85546875" style="2" customWidth="1"/>
    <col min="15613" max="15851" width="9.140625" style="2"/>
    <col min="15852" max="15853" width="8.7109375" style="2" customWidth="1"/>
    <col min="15854" max="15854" width="6.7109375" style="2" customWidth="1"/>
    <col min="15855" max="15855" width="4.7109375" style="2" customWidth="1"/>
    <col min="15856" max="15856" width="5.7109375" style="2" customWidth="1"/>
    <col min="15857" max="15857" width="2.7109375" style="2" customWidth="1"/>
    <col min="15858" max="15858" width="5.7109375" style="2" customWidth="1"/>
    <col min="15859" max="15860" width="2.7109375" style="2" customWidth="1"/>
    <col min="15861" max="15861" width="10.7109375" style="2" customWidth="1"/>
    <col min="15862" max="15862" width="6.7109375" style="2" customWidth="1"/>
    <col min="15863" max="15863" width="2.7109375" style="2" customWidth="1"/>
    <col min="15864" max="15864" width="4.7109375" style="2" customWidth="1"/>
    <col min="15865" max="15865" width="2.7109375" style="2" customWidth="1"/>
    <col min="15866" max="15866" width="8.7109375" style="2" customWidth="1"/>
    <col min="15867" max="15867" width="10.7109375" style="2" customWidth="1"/>
    <col min="15868" max="15868" width="19.85546875" style="2" customWidth="1"/>
    <col min="15869" max="16107" width="9.140625" style="2"/>
    <col min="16108" max="16109" width="8.7109375" style="2" customWidth="1"/>
    <col min="16110" max="16110" width="6.7109375" style="2" customWidth="1"/>
    <col min="16111" max="16111" width="4.7109375" style="2" customWidth="1"/>
    <col min="16112" max="16112" width="5.7109375" style="2" customWidth="1"/>
    <col min="16113" max="16113" width="2.7109375" style="2" customWidth="1"/>
    <col min="16114" max="16114" width="5.7109375" style="2" customWidth="1"/>
    <col min="16115" max="16116" width="2.7109375" style="2" customWidth="1"/>
    <col min="16117" max="16117" width="10.7109375" style="2" customWidth="1"/>
    <col min="16118" max="16118" width="6.7109375" style="2" customWidth="1"/>
    <col min="16119" max="16119" width="2.7109375" style="2" customWidth="1"/>
    <col min="16120" max="16120" width="4.7109375" style="2" customWidth="1"/>
    <col min="16121" max="16121" width="2.7109375" style="2" customWidth="1"/>
    <col min="16122" max="16122" width="8.7109375" style="2" customWidth="1"/>
    <col min="16123" max="16123" width="10.7109375" style="2" customWidth="1"/>
    <col min="16124" max="16124" width="19.85546875" style="2" customWidth="1"/>
    <col min="16125" max="16384" width="9.140625" style="2"/>
  </cols>
  <sheetData>
    <row r="1" spans="1:30" ht="34.5" customHeight="1"/>
    <row r="2" spans="1:30" ht="30.75" customHeight="1">
      <c r="B2" s="298" t="s">
        <v>47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134"/>
      <c r="T2" s="288" t="s">
        <v>79</v>
      </c>
      <c r="U2" s="288"/>
    </row>
    <row r="3" spans="1:30" ht="99.75" customHeight="1">
      <c r="B3" s="236" t="s">
        <v>48</v>
      </c>
      <c r="C3" s="236" t="s">
        <v>49</v>
      </c>
      <c r="D3" s="250" t="s">
        <v>50</v>
      </c>
      <c r="E3" s="294" t="s">
        <v>51</v>
      </c>
      <c r="F3" s="362"/>
      <c r="G3" s="362"/>
      <c r="H3" s="362"/>
      <c r="I3" s="362"/>
      <c r="J3" s="295"/>
      <c r="K3" s="249" t="s">
        <v>52</v>
      </c>
      <c r="L3" s="236" t="s">
        <v>90</v>
      </c>
      <c r="M3" s="294" t="s">
        <v>89</v>
      </c>
      <c r="N3" s="362"/>
      <c r="O3" s="295"/>
      <c r="P3" s="252" t="s">
        <v>56</v>
      </c>
      <c r="Q3" s="253" t="s">
        <v>57</v>
      </c>
      <c r="R3" s="251" t="s">
        <v>59</v>
      </c>
      <c r="S3" s="135"/>
      <c r="T3" s="288"/>
      <c r="U3" s="288"/>
    </row>
    <row r="4" spans="1:30" ht="39.950000000000003" customHeight="1">
      <c r="B4" s="315"/>
      <c r="C4" s="225"/>
      <c r="D4" s="240">
        <v>1</v>
      </c>
      <c r="E4" s="241" t="s">
        <v>62</v>
      </c>
      <c r="F4" s="242">
        <v>100</v>
      </c>
      <c r="G4" s="243" t="s">
        <v>1</v>
      </c>
      <c r="H4" s="244">
        <v>10</v>
      </c>
      <c r="I4" s="244"/>
      <c r="J4" s="245"/>
      <c r="K4" s="246">
        <v>1990374</v>
      </c>
      <c r="L4" s="131"/>
      <c r="M4" s="247"/>
      <c r="N4" s="247" t="s">
        <v>1</v>
      </c>
      <c r="O4" s="247"/>
      <c r="P4" s="267">
        <f>L4/1000*M4*O4</f>
        <v>0</v>
      </c>
      <c r="Q4" s="268">
        <f>(F4/1000)*(H4/1000)*P4*7850</f>
        <v>0</v>
      </c>
      <c r="R4" s="248" t="s">
        <v>35</v>
      </c>
      <c r="S4" s="224"/>
      <c r="T4" s="191" t="s">
        <v>68</v>
      </c>
      <c r="X4" s="333" t="s">
        <v>81</v>
      </c>
      <c r="Y4" s="334"/>
      <c r="Z4" s="334"/>
      <c r="AA4" s="334"/>
      <c r="AB4" s="334"/>
      <c r="AC4" s="334"/>
      <c r="AD4" s="335"/>
    </row>
    <row r="5" spans="1:30" ht="39.950000000000003" customHeight="1">
      <c r="B5" s="315"/>
      <c r="C5" s="104"/>
      <c r="D5" s="103">
        <v>1</v>
      </c>
      <c r="E5" s="257" t="s">
        <v>88</v>
      </c>
      <c r="F5" s="258">
        <v>10</v>
      </c>
      <c r="G5" s="143"/>
      <c r="H5" s="144"/>
      <c r="I5" s="145"/>
      <c r="J5" s="145"/>
      <c r="K5" s="132">
        <v>2602083</v>
      </c>
      <c r="L5" s="131"/>
      <c r="M5" s="247"/>
      <c r="N5" s="247" t="s">
        <v>1</v>
      </c>
      <c r="O5" s="247"/>
      <c r="P5" s="267">
        <f t="shared" ref="P5:P11" si="0">L5/1000*M5*O5</f>
        <v>0</v>
      </c>
      <c r="Q5" s="269">
        <f>IF(F5=10,P5*9.46)+IF(F5=12,P5*11.5)+IF(F5=14,P5*13.7)+IF(F5=16,P5*15.9)+IF(F5=18,P5*18.4)+IF(F5=20,P5*21)+IF(F5=22,P5*24)+IF(F5=24,P5*27.3)+IF(F5=27,P5*31.5)+IF(F5=30,P5*36.5)+IF(F5=33,P5*42.2)+IF(F5=36,P5*48.6)+IF(F5=40,P5*56.1)+IF(F5=45,P5*65.2)+IF(F5=50,P5*76.8)+IF(F5=55,P5*89.8)+IF(F5=60,P5*104)+IF(F5=65,P5*120)+IF(F5=70,P5*138)</f>
        <v>0</v>
      </c>
      <c r="R5" s="120"/>
      <c r="S5" s="98"/>
      <c r="T5" s="189" t="s">
        <v>66</v>
      </c>
      <c r="X5" s="336"/>
      <c r="Y5" s="337"/>
      <c r="Z5" s="337"/>
      <c r="AA5" s="337"/>
      <c r="AB5" s="337"/>
      <c r="AC5" s="337"/>
      <c r="AD5" s="338"/>
    </row>
    <row r="6" spans="1:30" ht="39.950000000000003" customHeight="1">
      <c r="B6" s="315"/>
      <c r="C6" s="106"/>
      <c r="D6" s="103">
        <v>1</v>
      </c>
      <c r="E6" s="256" t="s">
        <v>93</v>
      </c>
      <c r="F6" s="259">
        <v>5</v>
      </c>
      <c r="G6" s="156"/>
      <c r="H6" s="157"/>
      <c r="I6" s="158"/>
      <c r="J6" s="159"/>
      <c r="K6" s="132">
        <v>824097</v>
      </c>
      <c r="L6" s="131"/>
      <c r="M6" s="247"/>
      <c r="N6" s="247" t="s">
        <v>1</v>
      </c>
      <c r="O6" s="247"/>
      <c r="P6" s="267">
        <f t="shared" si="0"/>
        <v>0</v>
      </c>
      <c r="Q6" s="270">
        <f>IF(F6=5,P6*4.84)+IF(F6=6.5,P6*5.9)+IF(F6=8,P6*7.05)+IF(F6=10,P6*8.59)+IF(F6=12,P6*10.4)+IF(F6=14,P6*12.3)+IF(F6=16,P6*14.2)+IF(F6=18,P6*16.3)+IF(F6=20,P6*18.4)+IF(F6=22,P6*21)+IF(F6=24,P6*24)+IF(F6=27,P6*27.7)+IF(F6=30,P6*31.8)+IF(F6=33,P6*36.5)+IF(F6=36,P6*41.9)+IF(F6=40,P6*48.3)</f>
        <v>0</v>
      </c>
      <c r="R6" s="120"/>
      <c r="S6" s="98"/>
      <c r="T6" s="189" t="s">
        <v>67</v>
      </c>
      <c r="X6" s="336"/>
      <c r="Y6" s="337"/>
      <c r="Z6" s="337"/>
      <c r="AA6" s="337"/>
      <c r="AB6" s="337"/>
      <c r="AC6" s="337"/>
      <c r="AD6" s="338"/>
    </row>
    <row r="7" spans="1:30" ht="39.950000000000003" customHeight="1">
      <c r="B7" s="315"/>
      <c r="C7" s="104"/>
      <c r="D7" s="102">
        <v>1</v>
      </c>
      <c r="E7" s="147" t="s">
        <v>74</v>
      </c>
      <c r="F7" s="167">
        <v>20</v>
      </c>
      <c r="G7" s="148" t="s">
        <v>1</v>
      </c>
      <c r="H7" s="149">
        <v>3</v>
      </c>
      <c r="I7" s="150"/>
      <c r="J7" s="150"/>
      <c r="K7" s="111">
        <v>824088</v>
      </c>
      <c r="L7" s="131"/>
      <c r="M7" s="247"/>
      <c r="N7" s="247" t="s">
        <v>1</v>
      </c>
      <c r="O7" s="247"/>
      <c r="P7" s="267">
        <f t="shared" si="0"/>
        <v>0</v>
      </c>
      <c r="Q7" s="270">
        <f>(H7*(F7-H7+F7))/1000*7.85*P7</f>
        <v>0</v>
      </c>
      <c r="R7" s="120"/>
      <c r="S7" s="98"/>
      <c r="T7" s="189" t="s">
        <v>69</v>
      </c>
      <c r="X7" s="339"/>
      <c r="Y7" s="340"/>
      <c r="Z7" s="340"/>
      <c r="AA7" s="340"/>
      <c r="AB7" s="340"/>
      <c r="AC7" s="340"/>
      <c r="AD7" s="341"/>
    </row>
    <row r="8" spans="1:30" ht="39.950000000000003" customHeight="1">
      <c r="B8" s="315"/>
      <c r="C8" s="106"/>
      <c r="D8" s="102">
        <v>1</v>
      </c>
      <c r="E8" s="160" t="s">
        <v>74</v>
      </c>
      <c r="F8" s="168">
        <v>32</v>
      </c>
      <c r="G8" s="161" t="s">
        <v>1</v>
      </c>
      <c r="H8" s="137">
        <v>20</v>
      </c>
      <c r="I8" s="136" t="s">
        <v>1</v>
      </c>
      <c r="J8" s="162">
        <v>4</v>
      </c>
      <c r="K8" s="111">
        <v>824088</v>
      </c>
      <c r="L8" s="131"/>
      <c r="M8" s="247"/>
      <c r="N8" s="247" t="s">
        <v>1</v>
      </c>
      <c r="O8" s="247"/>
      <c r="P8" s="267">
        <f t="shared" si="0"/>
        <v>0</v>
      </c>
      <c r="Q8" s="270">
        <f>((F8*J8)/1000+((H8-J8)*J8)/1000)*7.85*P8</f>
        <v>0</v>
      </c>
      <c r="R8" s="120"/>
      <c r="S8" s="98"/>
      <c r="T8" s="189" t="s">
        <v>77</v>
      </c>
      <c r="X8" s="352" t="s">
        <v>94</v>
      </c>
      <c r="Y8" s="353"/>
      <c r="Z8" s="353"/>
      <c r="AA8" s="353"/>
      <c r="AB8" s="353"/>
      <c r="AC8" s="353"/>
      <c r="AD8" s="354"/>
    </row>
    <row r="9" spans="1:30" s="3" customFormat="1" ht="39.950000000000003" customHeight="1">
      <c r="A9" s="220"/>
      <c r="B9" s="315"/>
      <c r="C9" s="104"/>
      <c r="D9" s="102">
        <v>1</v>
      </c>
      <c r="E9" s="255" t="s">
        <v>91</v>
      </c>
      <c r="F9" s="169">
        <v>40</v>
      </c>
      <c r="G9" s="148" t="s">
        <v>1</v>
      </c>
      <c r="H9" s="149">
        <v>2</v>
      </c>
      <c r="I9" s="149"/>
      <c r="J9" s="149"/>
      <c r="K9" s="112">
        <v>302452003</v>
      </c>
      <c r="L9" s="131"/>
      <c r="M9" s="247"/>
      <c r="N9" s="247" t="s">
        <v>1</v>
      </c>
      <c r="O9" s="247"/>
      <c r="P9" s="267">
        <f t="shared" si="0"/>
        <v>0</v>
      </c>
      <c r="Q9" s="270">
        <f>((F9^2)/1000-((F9-2*H9)^2)/1000)*P9*7.85</f>
        <v>0</v>
      </c>
      <c r="R9" s="120"/>
      <c r="S9" s="98"/>
      <c r="T9" s="189" t="s">
        <v>70</v>
      </c>
      <c r="X9" s="355"/>
      <c r="Y9" s="356"/>
      <c r="Z9" s="356"/>
      <c r="AA9" s="356"/>
      <c r="AB9" s="356"/>
      <c r="AC9" s="356"/>
      <c r="AD9" s="357"/>
    </row>
    <row r="10" spans="1:30" s="3" customFormat="1" ht="39.950000000000003" customHeight="1">
      <c r="A10" s="220"/>
      <c r="B10" s="315"/>
      <c r="C10" s="106"/>
      <c r="D10" s="102">
        <v>1</v>
      </c>
      <c r="E10" s="254" t="s">
        <v>92</v>
      </c>
      <c r="F10" s="170">
        <v>50</v>
      </c>
      <c r="G10" s="161" t="s">
        <v>1</v>
      </c>
      <c r="H10" s="137">
        <v>25</v>
      </c>
      <c r="I10" s="136" t="s">
        <v>1</v>
      </c>
      <c r="J10" s="162">
        <v>2</v>
      </c>
      <c r="K10" s="112">
        <v>302452003</v>
      </c>
      <c r="L10" s="131"/>
      <c r="M10" s="247"/>
      <c r="N10" s="247" t="s">
        <v>1</v>
      </c>
      <c r="O10" s="247"/>
      <c r="P10" s="267">
        <f t="shared" si="0"/>
        <v>0</v>
      </c>
      <c r="Q10" s="270">
        <f>((F10*H10)/1000-((F10-2*J10)*(H10-2*J10))/1000)*P10*7.85</f>
        <v>0</v>
      </c>
      <c r="R10" s="120"/>
      <c r="S10" s="98"/>
      <c r="T10" s="189" t="s">
        <v>76</v>
      </c>
      <c r="X10" s="355"/>
      <c r="Y10" s="356"/>
      <c r="Z10" s="356"/>
      <c r="AA10" s="356"/>
      <c r="AB10" s="356"/>
      <c r="AC10" s="356"/>
      <c r="AD10" s="357"/>
    </row>
    <row r="11" spans="1:30" ht="39.950000000000003" customHeight="1">
      <c r="B11" s="316"/>
      <c r="C11" s="104"/>
      <c r="D11" s="103">
        <v>1</v>
      </c>
      <c r="E11" s="151" t="s">
        <v>73</v>
      </c>
      <c r="F11" s="151">
        <v>245</v>
      </c>
      <c r="G11" s="165" t="s">
        <v>2</v>
      </c>
      <c r="H11" s="317">
        <v>6</v>
      </c>
      <c r="I11" s="317"/>
      <c r="J11" s="317"/>
      <c r="K11" s="111">
        <v>873475</v>
      </c>
      <c r="L11" s="131"/>
      <c r="M11" s="247"/>
      <c r="N11" s="247" t="s">
        <v>1</v>
      </c>
      <c r="O11" s="247"/>
      <c r="P11" s="267">
        <f t="shared" si="0"/>
        <v>0</v>
      </c>
      <c r="Q11" s="270">
        <f>0.02466*H11*(F11-H11)*P11</f>
        <v>0</v>
      </c>
      <c r="R11" s="120"/>
      <c r="S11" s="98"/>
      <c r="T11" s="189" t="s">
        <v>71</v>
      </c>
      <c r="X11" s="358"/>
      <c r="Y11" s="359"/>
      <c r="Z11" s="359"/>
      <c r="AA11" s="359"/>
      <c r="AB11" s="359"/>
      <c r="AC11" s="359"/>
      <c r="AD11" s="360"/>
    </row>
    <row r="12" spans="1:30" ht="39.950000000000003" customHeight="1">
      <c r="B12" s="196"/>
      <c r="C12" s="320" t="s">
        <v>64</v>
      </c>
      <c r="D12" s="102">
        <v>1</v>
      </c>
      <c r="E12" s="163" t="s">
        <v>62</v>
      </c>
      <c r="F12" s="170">
        <v>100</v>
      </c>
      <c r="G12" s="161" t="s">
        <v>1</v>
      </c>
      <c r="H12" s="137">
        <v>10</v>
      </c>
      <c r="I12" s="137"/>
      <c r="J12" s="138"/>
      <c r="K12" s="110">
        <v>1990374</v>
      </c>
      <c r="L12" s="131"/>
      <c r="M12" s="118"/>
      <c r="N12" s="118" t="s">
        <v>1</v>
      </c>
      <c r="O12" s="118"/>
      <c r="P12" s="267">
        <f>L12/1000*M12*O12</f>
        <v>0</v>
      </c>
      <c r="Q12" s="270">
        <f>(F12/1000)*(H12/1000)*P12*7850</f>
        <v>0</v>
      </c>
      <c r="R12" s="120"/>
      <c r="S12" s="98"/>
      <c r="T12" s="189" t="s">
        <v>68</v>
      </c>
      <c r="X12" s="223"/>
      <c r="Y12" s="223"/>
      <c r="Z12" s="223"/>
      <c r="AA12" s="223"/>
      <c r="AB12" s="223"/>
      <c r="AC12" s="223"/>
      <c r="AD12" s="223"/>
    </row>
    <row r="13" spans="1:30" ht="39.950000000000003" customHeight="1">
      <c r="B13" s="197"/>
      <c r="C13" s="321"/>
      <c r="D13" s="103">
        <v>1</v>
      </c>
      <c r="E13" s="164" t="s">
        <v>75</v>
      </c>
      <c r="F13" s="171">
        <v>10</v>
      </c>
      <c r="G13" s="324" t="s">
        <v>63</v>
      </c>
      <c r="H13" s="324"/>
      <c r="I13" s="324"/>
      <c r="J13" s="325"/>
      <c r="K13" s="111" t="s">
        <v>65</v>
      </c>
      <c r="L13" s="131">
        <v>11</v>
      </c>
      <c r="M13" s="118">
        <v>1</v>
      </c>
      <c r="N13" s="118" t="s">
        <v>1</v>
      </c>
      <c r="O13" s="118">
        <v>1</v>
      </c>
      <c r="P13" s="267">
        <f>L13/1000*M13*O13</f>
        <v>1.0999999999999999E-2</v>
      </c>
      <c r="Q13" s="271">
        <f>((F13/2)/1000)^2*3.14*7850*P13</f>
        <v>6.7784750000000008E-3</v>
      </c>
      <c r="R13" s="120"/>
      <c r="S13" s="98"/>
      <c r="T13" s="189" t="s">
        <v>72</v>
      </c>
      <c r="X13" s="223"/>
      <c r="Y13" s="223"/>
      <c r="Z13" s="223"/>
      <c r="AA13" s="223"/>
      <c r="AB13" s="223"/>
      <c r="AC13" s="223"/>
      <c r="AD13" s="223"/>
    </row>
    <row r="14" spans="1:30" ht="24.95" customHeight="1">
      <c r="B14" s="207"/>
      <c r="C14" s="208"/>
      <c r="D14" s="208"/>
      <c r="E14" s="194"/>
      <c r="F14" s="194"/>
      <c r="G14" s="198"/>
      <c r="H14" s="198"/>
      <c r="I14" s="198"/>
      <c r="J14" s="198"/>
      <c r="K14" s="192"/>
      <c r="L14" s="193"/>
      <c r="M14" s="193"/>
      <c r="N14" s="193"/>
      <c r="O14" s="193"/>
      <c r="P14" s="199"/>
      <c r="Q14" s="201"/>
      <c r="R14" s="98"/>
      <c r="S14" s="98"/>
      <c r="T14" s="189"/>
    </row>
    <row r="15" spans="1:30" ht="24.95" customHeight="1">
      <c r="B15" s="230"/>
      <c r="C15" s="231"/>
      <c r="D15" s="329" t="s">
        <v>82</v>
      </c>
      <c r="E15" s="330"/>
      <c r="F15" s="330"/>
      <c r="G15" s="330"/>
      <c r="H15" s="330"/>
      <c r="I15" s="330"/>
      <c r="J15" s="228">
        <v>25</v>
      </c>
      <c r="K15" s="330" t="s">
        <v>83</v>
      </c>
      <c r="L15" s="330"/>
      <c r="M15" s="229">
        <v>1</v>
      </c>
      <c r="N15" s="232">
        <v>1</v>
      </c>
      <c r="O15" s="233">
        <f>M15*N15</f>
        <v>1</v>
      </c>
      <c r="P15" s="272" t="s">
        <v>84</v>
      </c>
      <c r="Q15" s="273"/>
      <c r="R15" s="98"/>
      <c r="S15" s="98"/>
      <c r="T15" s="189"/>
    </row>
    <row r="16" spans="1:30" ht="24.95" customHeight="1">
      <c r="B16" s="209"/>
      <c r="C16" s="210"/>
      <c r="D16" s="210"/>
      <c r="E16" s="140"/>
      <c r="F16" s="141"/>
      <c r="G16" s="141"/>
      <c r="H16" s="142"/>
      <c r="I16" s="98"/>
      <c r="J16" s="142"/>
      <c r="K16" s="98"/>
      <c r="L16" s="239" t="s">
        <v>60</v>
      </c>
      <c r="M16" s="239"/>
      <c r="N16" s="239"/>
      <c r="O16" s="239"/>
      <c r="P16" s="274"/>
      <c r="Q16" s="275"/>
      <c r="R16" s="99"/>
      <c r="S16" s="99"/>
      <c r="T16" s="190"/>
    </row>
    <row r="17" spans="2:24" ht="24.95" customHeight="1">
      <c r="B17" s="209"/>
      <c r="C17" s="210"/>
      <c r="D17" s="210"/>
      <c r="E17" s="349" t="s">
        <v>51</v>
      </c>
      <c r="F17" s="350"/>
      <c r="G17" s="350"/>
      <c r="H17" s="350"/>
      <c r="I17" s="350"/>
      <c r="J17" s="351"/>
      <c r="K17" s="120"/>
      <c r="L17" s="349" t="s">
        <v>59</v>
      </c>
      <c r="M17" s="350"/>
      <c r="N17" s="350"/>
      <c r="O17" s="351"/>
      <c r="P17" s="276" t="s">
        <v>56</v>
      </c>
      <c r="Q17" s="277" t="s">
        <v>57</v>
      </c>
      <c r="R17" s="99"/>
      <c r="S17" s="99"/>
      <c r="T17" s="190"/>
    </row>
    <row r="18" spans="2:24" ht="24.95" customHeight="1">
      <c r="B18" s="209"/>
      <c r="C18" s="210"/>
      <c r="D18" s="210"/>
      <c r="E18" s="128" t="s">
        <v>62</v>
      </c>
      <c r="F18" s="328">
        <v>10</v>
      </c>
      <c r="G18" s="328"/>
      <c r="H18" s="226"/>
      <c r="I18" s="226"/>
      <c r="J18" s="227"/>
      <c r="K18" s="123">
        <v>1990374</v>
      </c>
      <c r="L18" s="346" t="s">
        <v>35</v>
      </c>
      <c r="M18" s="347"/>
      <c r="N18" s="347"/>
      <c r="O18" s="348"/>
      <c r="P18" s="270">
        <f>SUMIFS($P$4:$P$14,$H$4:$H$14,$F$18:$F$28,$T$4:$T$14,$T$18:$T$28)</f>
        <v>0</v>
      </c>
      <c r="Q18" s="270">
        <f>SUMIFS($Q$4:$Q$14,$T$4:$T$14,$T$18:$T$28)</f>
        <v>0</v>
      </c>
      <c r="R18" s="99"/>
      <c r="S18" s="99"/>
      <c r="T18" s="189" t="s">
        <v>68</v>
      </c>
      <c r="U18" s="346" t="s">
        <v>85</v>
      </c>
      <c r="V18" s="347"/>
      <c r="W18" s="347"/>
      <c r="X18" s="348"/>
    </row>
    <row r="19" spans="2:24" ht="24.95" customHeight="1">
      <c r="B19" s="209"/>
      <c r="C19" s="210"/>
      <c r="D19" s="210"/>
      <c r="E19" s="128" t="s">
        <v>62</v>
      </c>
      <c r="F19" s="328">
        <v>10</v>
      </c>
      <c r="G19" s="328"/>
      <c r="H19" s="226"/>
      <c r="I19" s="226"/>
      <c r="J19" s="227"/>
      <c r="K19" s="123">
        <v>1990374</v>
      </c>
      <c r="L19" s="346" t="s">
        <v>35</v>
      </c>
      <c r="M19" s="347"/>
      <c r="N19" s="347"/>
      <c r="O19" s="348"/>
      <c r="P19" s="270">
        <f>SUMIFS($P$4:$P$14,$H$4:$H$14,$F$18:$F$28,$T$4:$T$14,$T$18:$T$28)</f>
        <v>0</v>
      </c>
      <c r="Q19" s="270">
        <f>SUMIFS($Q$4:$Q$14,$H$4:$H$14,$F$18:$F$28,$T$4:$T$14,$T$18:$T$28)</f>
        <v>0</v>
      </c>
      <c r="R19" s="99"/>
      <c r="S19" s="99"/>
      <c r="T19" s="189" t="s">
        <v>68</v>
      </c>
      <c r="U19" s="343" t="s">
        <v>86</v>
      </c>
      <c r="V19" s="344"/>
      <c r="W19" s="344"/>
      <c r="X19" s="345"/>
    </row>
    <row r="20" spans="2:24" ht="24.95" customHeight="1">
      <c r="B20" s="209"/>
      <c r="C20" s="210"/>
      <c r="D20" s="210"/>
      <c r="E20" s="260" t="s">
        <v>88</v>
      </c>
      <c r="F20" s="173">
        <v>10</v>
      </c>
      <c r="G20" s="173"/>
      <c r="H20" s="177"/>
      <c r="I20" s="177"/>
      <c r="J20" s="176"/>
      <c r="K20" s="124">
        <v>2602083</v>
      </c>
      <c r="L20" s="361" t="s">
        <v>87</v>
      </c>
      <c r="M20" s="318"/>
      <c r="N20" s="318"/>
      <c r="O20" s="319"/>
      <c r="P20" s="270">
        <f t="shared" ref="P20:P26" si="1">SUMIFS($P$4:$P$14,$F$4:$F$14,$F$18:$F$28,$T$4:$T$14,$T$18:$T$28)</f>
        <v>0</v>
      </c>
      <c r="Q20" s="270">
        <f t="shared" ref="Q20:Q26" si="2">SUMIFS($Q$4:$Q$14,$F$4:$F$14,$F$18:$F$28,$T$4:$T$14,$T$18:$T$28)</f>
        <v>0</v>
      </c>
      <c r="S20" s="133"/>
      <c r="T20" s="189" t="s">
        <v>66</v>
      </c>
    </row>
    <row r="21" spans="2:24" ht="24.95" customHeight="1">
      <c r="B21" s="209"/>
      <c r="C21" s="210"/>
      <c r="D21" s="210"/>
      <c r="E21" s="261" t="s">
        <v>93</v>
      </c>
      <c r="F21" s="178">
        <v>5</v>
      </c>
      <c r="G21" s="326"/>
      <c r="H21" s="326"/>
      <c r="I21" s="326"/>
      <c r="J21" s="327"/>
      <c r="K21" s="124">
        <v>824097</v>
      </c>
      <c r="L21" s="98"/>
      <c r="M21" s="98"/>
      <c r="N21" s="98"/>
      <c r="O21" s="98"/>
      <c r="P21" s="270">
        <f t="shared" si="1"/>
        <v>0</v>
      </c>
      <c r="Q21" s="270">
        <f t="shared" si="2"/>
        <v>0</v>
      </c>
      <c r="R21" s="99"/>
      <c r="S21" s="99"/>
      <c r="T21" s="189" t="s">
        <v>67</v>
      </c>
    </row>
    <row r="22" spans="2:24" ht="24.95" customHeight="1">
      <c r="B22" s="209"/>
      <c r="C22" s="210"/>
      <c r="D22" s="210"/>
      <c r="E22" s="160" t="s">
        <v>74</v>
      </c>
      <c r="F22" s="183">
        <v>20</v>
      </c>
      <c r="G22" s="174" t="s">
        <v>1</v>
      </c>
      <c r="H22" s="175">
        <v>3</v>
      </c>
      <c r="I22" s="177"/>
      <c r="J22" s="176"/>
      <c r="K22" s="124">
        <v>824088</v>
      </c>
      <c r="L22" s="98"/>
      <c r="M22" s="101"/>
      <c r="N22" s="101"/>
      <c r="O22" s="101"/>
      <c r="P22" s="270">
        <f t="shared" si="1"/>
        <v>0</v>
      </c>
      <c r="Q22" s="270">
        <f t="shared" si="2"/>
        <v>0</v>
      </c>
      <c r="R22" s="99"/>
      <c r="S22" s="99"/>
      <c r="T22" s="189" t="s">
        <v>69</v>
      </c>
    </row>
    <row r="23" spans="2:24" ht="24.95" customHeight="1">
      <c r="B23" s="209"/>
      <c r="C23" s="210"/>
      <c r="D23" s="210"/>
      <c r="E23" s="160" t="s">
        <v>74</v>
      </c>
      <c r="F23" s="183">
        <v>32</v>
      </c>
      <c r="G23" s="179" t="s">
        <v>1</v>
      </c>
      <c r="H23" s="178">
        <v>20</v>
      </c>
      <c r="I23" s="178" t="s">
        <v>1</v>
      </c>
      <c r="J23" s="180">
        <v>4</v>
      </c>
      <c r="K23" s="124">
        <v>824088</v>
      </c>
      <c r="L23" s="98"/>
      <c r="M23" s="98"/>
      <c r="N23" s="98"/>
      <c r="O23" s="98"/>
      <c r="P23" s="270">
        <f t="shared" si="1"/>
        <v>0</v>
      </c>
      <c r="Q23" s="270">
        <f t="shared" si="2"/>
        <v>0</v>
      </c>
      <c r="R23" s="99"/>
      <c r="S23" s="99"/>
      <c r="T23" s="189" t="s">
        <v>77</v>
      </c>
    </row>
    <row r="24" spans="2:24" ht="24.95" customHeight="1">
      <c r="B24" s="209"/>
      <c r="C24" s="210"/>
      <c r="D24" s="210"/>
      <c r="E24" s="262" t="s">
        <v>91</v>
      </c>
      <c r="F24" s="183">
        <v>40</v>
      </c>
      <c r="G24" s="174" t="s">
        <v>1</v>
      </c>
      <c r="H24" s="175">
        <v>2</v>
      </c>
      <c r="I24" s="175"/>
      <c r="J24" s="263"/>
      <c r="K24" s="125">
        <v>302452003</v>
      </c>
      <c r="L24" s="98"/>
      <c r="M24" s="98"/>
      <c r="N24" s="98"/>
      <c r="O24" s="98"/>
      <c r="P24" s="270">
        <f t="shared" si="1"/>
        <v>0</v>
      </c>
      <c r="Q24" s="270">
        <f t="shared" si="2"/>
        <v>0</v>
      </c>
      <c r="R24" s="99"/>
      <c r="S24" s="99"/>
      <c r="T24" s="189" t="s">
        <v>70</v>
      </c>
    </row>
    <row r="25" spans="2:24" ht="24.95" customHeight="1">
      <c r="B25" s="209"/>
      <c r="C25" s="210"/>
      <c r="D25" s="210"/>
      <c r="E25" s="264" t="s">
        <v>92</v>
      </c>
      <c r="F25" s="182">
        <v>50</v>
      </c>
      <c r="G25" s="179" t="s">
        <v>1</v>
      </c>
      <c r="H25" s="181">
        <v>25</v>
      </c>
      <c r="I25" s="178" t="s">
        <v>1</v>
      </c>
      <c r="J25" s="180">
        <v>2</v>
      </c>
      <c r="K25" s="125">
        <v>302452003</v>
      </c>
      <c r="L25" s="98"/>
      <c r="M25" s="98"/>
      <c r="N25" s="98"/>
      <c r="O25" s="98"/>
      <c r="P25" s="270">
        <f t="shared" si="1"/>
        <v>0</v>
      </c>
      <c r="Q25" s="270">
        <f t="shared" si="2"/>
        <v>0</v>
      </c>
      <c r="R25" s="99"/>
      <c r="S25" s="99"/>
      <c r="T25" s="189" t="s">
        <v>76</v>
      </c>
    </row>
    <row r="26" spans="2:24" ht="24.95" customHeight="1">
      <c r="B26" s="209"/>
      <c r="C26" s="210"/>
      <c r="D26" s="210"/>
      <c r="E26" s="185" t="s">
        <v>73</v>
      </c>
      <c r="F26" s="184">
        <v>245</v>
      </c>
      <c r="G26" s="221" t="s">
        <v>2</v>
      </c>
      <c r="H26" s="331">
        <v>6</v>
      </c>
      <c r="I26" s="331"/>
      <c r="J26" s="332"/>
      <c r="K26" s="124">
        <v>873475</v>
      </c>
      <c r="L26" s="126"/>
      <c r="M26" s="126"/>
      <c r="N26" s="126"/>
      <c r="O26" s="126"/>
      <c r="P26" s="278">
        <f t="shared" si="1"/>
        <v>0</v>
      </c>
      <c r="Q26" s="278">
        <f t="shared" si="2"/>
        <v>0</v>
      </c>
      <c r="R26" s="99"/>
      <c r="S26" s="99"/>
      <c r="T26" s="189" t="s">
        <v>71</v>
      </c>
    </row>
    <row r="27" spans="2:24" ht="24.95" customHeight="1">
      <c r="B27" s="209"/>
      <c r="C27" s="210"/>
      <c r="D27" s="210"/>
      <c r="E27" s="206"/>
      <c r="F27" s="202"/>
      <c r="G27" s="202"/>
      <c r="H27" s="203"/>
      <c r="I27" s="186"/>
      <c r="J27" s="203"/>
      <c r="K27" s="203"/>
      <c r="L27" s="363" t="s">
        <v>78</v>
      </c>
      <c r="M27" s="364"/>
      <c r="N27" s="364"/>
      <c r="O27" s="364"/>
      <c r="P27" s="365"/>
      <c r="Q27" s="279">
        <f>SUM(Q18:Q26)</f>
        <v>0</v>
      </c>
      <c r="R27" s="99"/>
      <c r="S27" s="99"/>
      <c r="T27" s="189"/>
    </row>
    <row r="28" spans="2:24" ht="24.95" customHeight="1">
      <c r="B28" s="211"/>
      <c r="C28" s="212"/>
      <c r="D28" s="212"/>
      <c r="E28" s="164" t="s">
        <v>75</v>
      </c>
      <c r="F28" s="171">
        <v>10</v>
      </c>
      <c r="G28" s="324" t="s">
        <v>63</v>
      </c>
      <c r="H28" s="324"/>
      <c r="I28" s="324"/>
      <c r="J28" s="325"/>
      <c r="K28" s="111" t="s">
        <v>65</v>
      </c>
      <c r="L28" s="289" t="s">
        <v>80</v>
      </c>
      <c r="M28" s="290"/>
      <c r="N28" s="290"/>
      <c r="O28" s="291"/>
      <c r="P28" s="270">
        <f>SUMIFS($P$4:$P$14,$F$4:$F$14,$F$18:$F$28,$T$4:$T$14,$T$18:$T$28)</f>
        <v>1.0999999999999999E-2</v>
      </c>
      <c r="Q28" s="270">
        <f>SUMIFS($Q$4:$Q$13,$F$4:$F$13,$F$18:$F$28,$T$4:$T$13,$T$18:$T$28)</f>
        <v>6.7784750000000008E-3</v>
      </c>
      <c r="R28" s="99"/>
      <c r="S28" s="99"/>
      <c r="T28" s="189" t="s">
        <v>72</v>
      </c>
    </row>
    <row r="29" spans="2:24" ht="24.95" customHeight="1">
      <c r="E29" s="2"/>
      <c r="F29" s="2"/>
      <c r="G29" s="2"/>
      <c r="H29" s="2"/>
      <c r="J29" s="2"/>
      <c r="K29" s="2"/>
      <c r="P29" s="280"/>
      <c r="Q29" s="280"/>
      <c r="R29" s="99"/>
      <c r="S29" s="99"/>
    </row>
  </sheetData>
  <mergeCells count="26">
    <mergeCell ref="H26:J26"/>
    <mergeCell ref="G28:J28"/>
    <mergeCell ref="M3:O3"/>
    <mergeCell ref="B2:R2"/>
    <mergeCell ref="E3:J3"/>
    <mergeCell ref="L17:O17"/>
    <mergeCell ref="L18:O18"/>
    <mergeCell ref="L19:O19"/>
    <mergeCell ref="D15:I15"/>
    <mergeCell ref="K15:L15"/>
    <mergeCell ref="E17:J17"/>
    <mergeCell ref="B4:B11"/>
    <mergeCell ref="L27:P27"/>
    <mergeCell ref="L28:O28"/>
    <mergeCell ref="U18:X18"/>
    <mergeCell ref="F19:G19"/>
    <mergeCell ref="U19:X19"/>
    <mergeCell ref="G21:J21"/>
    <mergeCell ref="L20:O20"/>
    <mergeCell ref="F18:G18"/>
    <mergeCell ref="X4:AD7"/>
    <mergeCell ref="H11:J11"/>
    <mergeCell ref="C12:C13"/>
    <mergeCell ref="G13:J13"/>
    <mergeCell ref="T2:U3"/>
    <mergeCell ref="X8:AD11"/>
  </mergeCells>
  <pageMargins left="0.7" right="0.7" top="0.75" bottom="0.75" header="0.3" footer="0.3"/>
  <pageSetup paperSize="8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0"/>
  <sheetViews>
    <sheetView showGridLines="0" workbookViewId="0">
      <selection activeCell="C8" sqref="C8"/>
    </sheetView>
  </sheetViews>
  <sheetFormatPr defaultRowHeight="12.75"/>
  <cols>
    <col min="1" max="1" width="8.7109375" style="220" customWidth="1"/>
    <col min="2" max="2" width="8.7109375" style="2" customWidth="1"/>
    <col min="3" max="3" width="6.42578125" style="2" customWidth="1"/>
    <col min="4" max="4" width="6.7109375" style="2" customWidth="1"/>
    <col min="5" max="5" width="6.7109375" style="4" customWidth="1"/>
    <col min="6" max="6" width="5.28515625" style="5" customWidth="1"/>
    <col min="7" max="7" width="2.28515625" style="5" customWidth="1"/>
    <col min="8" max="8" width="3.7109375" style="8" customWidth="1"/>
    <col min="9" max="9" width="2.7109375" style="2" customWidth="1"/>
    <col min="10" max="10" width="5.7109375" style="8" customWidth="1"/>
    <col min="11" max="11" width="15.7109375" style="8" customWidth="1"/>
    <col min="12" max="12" width="8.7109375" style="2" customWidth="1"/>
    <col min="13" max="15" width="6.7109375" style="2" customWidth="1"/>
    <col min="16" max="16" width="7.85546875" style="265" customWidth="1"/>
    <col min="17" max="17" width="8.7109375" style="266" customWidth="1"/>
    <col min="18" max="19" width="9.140625" style="2"/>
    <col min="20" max="20" width="17.140625" style="2" customWidth="1"/>
    <col min="21" max="235" width="9.140625" style="2"/>
    <col min="236" max="237" width="8.7109375" style="2" customWidth="1"/>
    <col min="238" max="238" width="6.7109375" style="2" customWidth="1"/>
    <col min="239" max="239" width="4.7109375" style="2" customWidth="1"/>
    <col min="240" max="240" width="5.7109375" style="2" customWidth="1"/>
    <col min="241" max="241" width="2.7109375" style="2" customWidth="1"/>
    <col min="242" max="242" width="5.7109375" style="2" customWidth="1"/>
    <col min="243" max="244" width="2.7109375" style="2" customWidth="1"/>
    <col min="245" max="245" width="10.7109375" style="2" customWidth="1"/>
    <col min="246" max="246" width="6.7109375" style="2" customWidth="1"/>
    <col min="247" max="247" width="2.7109375" style="2" customWidth="1"/>
    <col min="248" max="248" width="4.7109375" style="2" customWidth="1"/>
    <col min="249" max="249" width="2.7109375" style="2" customWidth="1"/>
    <col min="250" max="250" width="8.7109375" style="2" customWidth="1"/>
    <col min="251" max="251" width="10.7109375" style="2" customWidth="1"/>
    <col min="252" max="252" width="19.85546875" style="2" customWidth="1"/>
    <col min="253" max="491" width="9.140625" style="2"/>
    <col min="492" max="493" width="8.7109375" style="2" customWidth="1"/>
    <col min="494" max="494" width="6.7109375" style="2" customWidth="1"/>
    <col min="495" max="495" width="4.7109375" style="2" customWidth="1"/>
    <col min="496" max="496" width="5.7109375" style="2" customWidth="1"/>
    <col min="497" max="497" width="2.7109375" style="2" customWidth="1"/>
    <col min="498" max="498" width="5.7109375" style="2" customWidth="1"/>
    <col min="499" max="500" width="2.7109375" style="2" customWidth="1"/>
    <col min="501" max="501" width="10.7109375" style="2" customWidth="1"/>
    <col min="502" max="502" width="6.7109375" style="2" customWidth="1"/>
    <col min="503" max="503" width="2.7109375" style="2" customWidth="1"/>
    <col min="504" max="504" width="4.7109375" style="2" customWidth="1"/>
    <col min="505" max="505" width="2.7109375" style="2" customWidth="1"/>
    <col min="506" max="506" width="8.7109375" style="2" customWidth="1"/>
    <col min="507" max="507" width="10.7109375" style="2" customWidth="1"/>
    <col min="508" max="508" width="19.85546875" style="2" customWidth="1"/>
    <col min="509" max="747" width="9.140625" style="2"/>
    <col min="748" max="749" width="8.7109375" style="2" customWidth="1"/>
    <col min="750" max="750" width="6.7109375" style="2" customWidth="1"/>
    <col min="751" max="751" width="4.7109375" style="2" customWidth="1"/>
    <col min="752" max="752" width="5.7109375" style="2" customWidth="1"/>
    <col min="753" max="753" width="2.7109375" style="2" customWidth="1"/>
    <col min="754" max="754" width="5.7109375" style="2" customWidth="1"/>
    <col min="755" max="756" width="2.7109375" style="2" customWidth="1"/>
    <col min="757" max="757" width="10.7109375" style="2" customWidth="1"/>
    <col min="758" max="758" width="6.7109375" style="2" customWidth="1"/>
    <col min="759" max="759" width="2.7109375" style="2" customWidth="1"/>
    <col min="760" max="760" width="4.7109375" style="2" customWidth="1"/>
    <col min="761" max="761" width="2.7109375" style="2" customWidth="1"/>
    <col min="762" max="762" width="8.7109375" style="2" customWidth="1"/>
    <col min="763" max="763" width="10.7109375" style="2" customWidth="1"/>
    <col min="764" max="764" width="19.85546875" style="2" customWidth="1"/>
    <col min="765" max="1003" width="9.140625" style="2"/>
    <col min="1004" max="1005" width="8.7109375" style="2" customWidth="1"/>
    <col min="1006" max="1006" width="6.7109375" style="2" customWidth="1"/>
    <col min="1007" max="1007" width="4.7109375" style="2" customWidth="1"/>
    <col min="1008" max="1008" width="5.7109375" style="2" customWidth="1"/>
    <col min="1009" max="1009" width="2.7109375" style="2" customWidth="1"/>
    <col min="1010" max="1010" width="5.7109375" style="2" customWidth="1"/>
    <col min="1011" max="1012" width="2.7109375" style="2" customWidth="1"/>
    <col min="1013" max="1013" width="10.7109375" style="2" customWidth="1"/>
    <col min="1014" max="1014" width="6.7109375" style="2" customWidth="1"/>
    <col min="1015" max="1015" width="2.7109375" style="2" customWidth="1"/>
    <col min="1016" max="1016" width="4.7109375" style="2" customWidth="1"/>
    <col min="1017" max="1017" width="2.7109375" style="2" customWidth="1"/>
    <col min="1018" max="1018" width="8.7109375" style="2" customWidth="1"/>
    <col min="1019" max="1019" width="10.7109375" style="2" customWidth="1"/>
    <col min="1020" max="1020" width="19.85546875" style="2" customWidth="1"/>
    <col min="1021" max="1259" width="9.140625" style="2"/>
    <col min="1260" max="1261" width="8.7109375" style="2" customWidth="1"/>
    <col min="1262" max="1262" width="6.7109375" style="2" customWidth="1"/>
    <col min="1263" max="1263" width="4.7109375" style="2" customWidth="1"/>
    <col min="1264" max="1264" width="5.7109375" style="2" customWidth="1"/>
    <col min="1265" max="1265" width="2.7109375" style="2" customWidth="1"/>
    <col min="1266" max="1266" width="5.7109375" style="2" customWidth="1"/>
    <col min="1267" max="1268" width="2.7109375" style="2" customWidth="1"/>
    <col min="1269" max="1269" width="10.7109375" style="2" customWidth="1"/>
    <col min="1270" max="1270" width="6.7109375" style="2" customWidth="1"/>
    <col min="1271" max="1271" width="2.7109375" style="2" customWidth="1"/>
    <col min="1272" max="1272" width="4.7109375" style="2" customWidth="1"/>
    <col min="1273" max="1273" width="2.7109375" style="2" customWidth="1"/>
    <col min="1274" max="1274" width="8.7109375" style="2" customWidth="1"/>
    <col min="1275" max="1275" width="10.7109375" style="2" customWidth="1"/>
    <col min="1276" max="1276" width="19.85546875" style="2" customWidth="1"/>
    <col min="1277" max="1515" width="9.140625" style="2"/>
    <col min="1516" max="1517" width="8.7109375" style="2" customWidth="1"/>
    <col min="1518" max="1518" width="6.7109375" style="2" customWidth="1"/>
    <col min="1519" max="1519" width="4.7109375" style="2" customWidth="1"/>
    <col min="1520" max="1520" width="5.7109375" style="2" customWidth="1"/>
    <col min="1521" max="1521" width="2.7109375" style="2" customWidth="1"/>
    <col min="1522" max="1522" width="5.7109375" style="2" customWidth="1"/>
    <col min="1523" max="1524" width="2.7109375" style="2" customWidth="1"/>
    <col min="1525" max="1525" width="10.7109375" style="2" customWidth="1"/>
    <col min="1526" max="1526" width="6.7109375" style="2" customWidth="1"/>
    <col min="1527" max="1527" width="2.7109375" style="2" customWidth="1"/>
    <col min="1528" max="1528" width="4.7109375" style="2" customWidth="1"/>
    <col min="1529" max="1529" width="2.7109375" style="2" customWidth="1"/>
    <col min="1530" max="1530" width="8.7109375" style="2" customWidth="1"/>
    <col min="1531" max="1531" width="10.7109375" style="2" customWidth="1"/>
    <col min="1532" max="1532" width="19.85546875" style="2" customWidth="1"/>
    <col min="1533" max="1771" width="9.140625" style="2"/>
    <col min="1772" max="1773" width="8.7109375" style="2" customWidth="1"/>
    <col min="1774" max="1774" width="6.7109375" style="2" customWidth="1"/>
    <col min="1775" max="1775" width="4.7109375" style="2" customWidth="1"/>
    <col min="1776" max="1776" width="5.7109375" style="2" customWidth="1"/>
    <col min="1777" max="1777" width="2.7109375" style="2" customWidth="1"/>
    <col min="1778" max="1778" width="5.7109375" style="2" customWidth="1"/>
    <col min="1779" max="1780" width="2.7109375" style="2" customWidth="1"/>
    <col min="1781" max="1781" width="10.7109375" style="2" customWidth="1"/>
    <col min="1782" max="1782" width="6.7109375" style="2" customWidth="1"/>
    <col min="1783" max="1783" width="2.7109375" style="2" customWidth="1"/>
    <col min="1784" max="1784" width="4.7109375" style="2" customWidth="1"/>
    <col min="1785" max="1785" width="2.7109375" style="2" customWidth="1"/>
    <col min="1786" max="1786" width="8.7109375" style="2" customWidth="1"/>
    <col min="1787" max="1787" width="10.7109375" style="2" customWidth="1"/>
    <col min="1788" max="1788" width="19.85546875" style="2" customWidth="1"/>
    <col min="1789" max="2027" width="9.140625" style="2"/>
    <col min="2028" max="2029" width="8.7109375" style="2" customWidth="1"/>
    <col min="2030" max="2030" width="6.7109375" style="2" customWidth="1"/>
    <col min="2031" max="2031" width="4.7109375" style="2" customWidth="1"/>
    <col min="2032" max="2032" width="5.7109375" style="2" customWidth="1"/>
    <col min="2033" max="2033" width="2.7109375" style="2" customWidth="1"/>
    <col min="2034" max="2034" width="5.7109375" style="2" customWidth="1"/>
    <col min="2035" max="2036" width="2.7109375" style="2" customWidth="1"/>
    <col min="2037" max="2037" width="10.7109375" style="2" customWidth="1"/>
    <col min="2038" max="2038" width="6.7109375" style="2" customWidth="1"/>
    <col min="2039" max="2039" width="2.7109375" style="2" customWidth="1"/>
    <col min="2040" max="2040" width="4.7109375" style="2" customWidth="1"/>
    <col min="2041" max="2041" width="2.7109375" style="2" customWidth="1"/>
    <col min="2042" max="2042" width="8.7109375" style="2" customWidth="1"/>
    <col min="2043" max="2043" width="10.7109375" style="2" customWidth="1"/>
    <col min="2044" max="2044" width="19.85546875" style="2" customWidth="1"/>
    <col min="2045" max="2283" width="9.140625" style="2"/>
    <col min="2284" max="2285" width="8.7109375" style="2" customWidth="1"/>
    <col min="2286" max="2286" width="6.7109375" style="2" customWidth="1"/>
    <col min="2287" max="2287" width="4.7109375" style="2" customWidth="1"/>
    <col min="2288" max="2288" width="5.7109375" style="2" customWidth="1"/>
    <col min="2289" max="2289" width="2.7109375" style="2" customWidth="1"/>
    <col min="2290" max="2290" width="5.7109375" style="2" customWidth="1"/>
    <col min="2291" max="2292" width="2.7109375" style="2" customWidth="1"/>
    <col min="2293" max="2293" width="10.7109375" style="2" customWidth="1"/>
    <col min="2294" max="2294" width="6.7109375" style="2" customWidth="1"/>
    <col min="2295" max="2295" width="2.7109375" style="2" customWidth="1"/>
    <col min="2296" max="2296" width="4.7109375" style="2" customWidth="1"/>
    <col min="2297" max="2297" width="2.7109375" style="2" customWidth="1"/>
    <col min="2298" max="2298" width="8.7109375" style="2" customWidth="1"/>
    <col min="2299" max="2299" width="10.7109375" style="2" customWidth="1"/>
    <col min="2300" max="2300" width="19.85546875" style="2" customWidth="1"/>
    <col min="2301" max="2539" width="9.140625" style="2"/>
    <col min="2540" max="2541" width="8.7109375" style="2" customWidth="1"/>
    <col min="2542" max="2542" width="6.7109375" style="2" customWidth="1"/>
    <col min="2543" max="2543" width="4.7109375" style="2" customWidth="1"/>
    <col min="2544" max="2544" width="5.7109375" style="2" customWidth="1"/>
    <col min="2545" max="2545" width="2.7109375" style="2" customWidth="1"/>
    <col min="2546" max="2546" width="5.7109375" style="2" customWidth="1"/>
    <col min="2547" max="2548" width="2.7109375" style="2" customWidth="1"/>
    <col min="2549" max="2549" width="10.7109375" style="2" customWidth="1"/>
    <col min="2550" max="2550" width="6.7109375" style="2" customWidth="1"/>
    <col min="2551" max="2551" width="2.7109375" style="2" customWidth="1"/>
    <col min="2552" max="2552" width="4.7109375" style="2" customWidth="1"/>
    <col min="2553" max="2553" width="2.7109375" style="2" customWidth="1"/>
    <col min="2554" max="2554" width="8.7109375" style="2" customWidth="1"/>
    <col min="2555" max="2555" width="10.7109375" style="2" customWidth="1"/>
    <col min="2556" max="2556" width="19.85546875" style="2" customWidth="1"/>
    <col min="2557" max="2795" width="9.140625" style="2"/>
    <col min="2796" max="2797" width="8.7109375" style="2" customWidth="1"/>
    <col min="2798" max="2798" width="6.7109375" style="2" customWidth="1"/>
    <col min="2799" max="2799" width="4.7109375" style="2" customWidth="1"/>
    <col min="2800" max="2800" width="5.7109375" style="2" customWidth="1"/>
    <col min="2801" max="2801" width="2.7109375" style="2" customWidth="1"/>
    <col min="2802" max="2802" width="5.7109375" style="2" customWidth="1"/>
    <col min="2803" max="2804" width="2.7109375" style="2" customWidth="1"/>
    <col min="2805" max="2805" width="10.7109375" style="2" customWidth="1"/>
    <col min="2806" max="2806" width="6.7109375" style="2" customWidth="1"/>
    <col min="2807" max="2807" width="2.7109375" style="2" customWidth="1"/>
    <col min="2808" max="2808" width="4.7109375" style="2" customWidth="1"/>
    <col min="2809" max="2809" width="2.7109375" style="2" customWidth="1"/>
    <col min="2810" max="2810" width="8.7109375" style="2" customWidth="1"/>
    <col min="2811" max="2811" width="10.7109375" style="2" customWidth="1"/>
    <col min="2812" max="2812" width="19.85546875" style="2" customWidth="1"/>
    <col min="2813" max="3051" width="9.140625" style="2"/>
    <col min="3052" max="3053" width="8.7109375" style="2" customWidth="1"/>
    <col min="3054" max="3054" width="6.7109375" style="2" customWidth="1"/>
    <col min="3055" max="3055" width="4.7109375" style="2" customWidth="1"/>
    <col min="3056" max="3056" width="5.7109375" style="2" customWidth="1"/>
    <col min="3057" max="3057" width="2.7109375" style="2" customWidth="1"/>
    <col min="3058" max="3058" width="5.7109375" style="2" customWidth="1"/>
    <col min="3059" max="3060" width="2.7109375" style="2" customWidth="1"/>
    <col min="3061" max="3061" width="10.7109375" style="2" customWidth="1"/>
    <col min="3062" max="3062" width="6.7109375" style="2" customWidth="1"/>
    <col min="3063" max="3063" width="2.7109375" style="2" customWidth="1"/>
    <col min="3064" max="3064" width="4.7109375" style="2" customWidth="1"/>
    <col min="3065" max="3065" width="2.7109375" style="2" customWidth="1"/>
    <col min="3066" max="3066" width="8.7109375" style="2" customWidth="1"/>
    <col min="3067" max="3067" width="10.7109375" style="2" customWidth="1"/>
    <col min="3068" max="3068" width="19.85546875" style="2" customWidth="1"/>
    <col min="3069" max="3307" width="9.140625" style="2"/>
    <col min="3308" max="3309" width="8.7109375" style="2" customWidth="1"/>
    <col min="3310" max="3310" width="6.7109375" style="2" customWidth="1"/>
    <col min="3311" max="3311" width="4.7109375" style="2" customWidth="1"/>
    <col min="3312" max="3312" width="5.7109375" style="2" customWidth="1"/>
    <col min="3313" max="3313" width="2.7109375" style="2" customWidth="1"/>
    <col min="3314" max="3314" width="5.7109375" style="2" customWidth="1"/>
    <col min="3315" max="3316" width="2.7109375" style="2" customWidth="1"/>
    <col min="3317" max="3317" width="10.7109375" style="2" customWidth="1"/>
    <col min="3318" max="3318" width="6.7109375" style="2" customWidth="1"/>
    <col min="3319" max="3319" width="2.7109375" style="2" customWidth="1"/>
    <col min="3320" max="3320" width="4.7109375" style="2" customWidth="1"/>
    <col min="3321" max="3321" width="2.7109375" style="2" customWidth="1"/>
    <col min="3322" max="3322" width="8.7109375" style="2" customWidth="1"/>
    <col min="3323" max="3323" width="10.7109375" style="2" customWidth="1"/>
    <col min="3324" max="3324" width="19.85546875" style="2" customWidth="1"/>
    <col min="3325" max="3563" width="9.140625" style="2"/>
    <col min="3564" max="3565" width="8.7109375" style="2" customWidth="1"/>
    <col min="3566" max="3566" width="6.7109375" style="2" customWidth="1"/>
    <col min="3567" max="3567" width="4.7109375" style="2" customWidth="1"/>
    <col min="3568" max="3568" width="5.7109375" style="2" customWidth="1"/>
    <col min="3569" max="3569" width="2.7109375" style="2" customWidth="1"/>
    <col min="3570" max="3570" width="5.7109375" style="2" customWidth="1"/>
    <col min="3571" max="3572" width="2.7109375" style="2" customWidth="1"/>
    <col min="3573" max="3573" width="10.7109375" style="2" customWidth="1"/>
    <col min="3574" max="3574" width="6.7109375" style="2" customWidth="1"/>
    <col min="3575" max="3575" width="2.7109375" style="2" customWidth="1"/>
    <col min="3576" max="3576" width="4.7109375" style="2" customWidth="1"/>
    <col min="3577" max="3577" width="2.7109375" style="2" customWidth="1"/>
    <col min="3578" max="3578" width="8.7109375" style="2" customWidth="1"/>
    <col min="3579" max="3579" width="10.7109375" style="2" customWidth="1"/>
    <col min="3580" max="3580" width="19.85546875" style="2" customWidth="1"/>
    <col min="3581" max="3819" width="9.140625" style="2"/>
    <col min="3820" max="3821" width="8.7109375" style="2" customWidth="1"/>
    <col min="3822" max="3822" width="6.7109375" style="2" customWidth="1"/>
    <col min="3823" max="3823" width="4.7109375" style="2" customWidth="1"/>
    <col min="3824" max="3824" width="5.7109375" style="2" customWidth="1"/>
    <col min="3825" max="3825" width="2.7109375" style="2" customWidth="1"/>
    <col min="3826" max="3826" width="5.7109375" style="2" customWidth="1"/>
    <col min="3827" max="3828" width="2.7109375" style="2" customWidth="1"/>
    <col min="3829" max="3829" width="10.7109375" style="2" customWidth="1"/>
    <col min="3830" max="3830" width="6.7109375" style="2" customWidth="1"/>
    <col min="3831" max="3831" width="2.7109375" style="2" customWidth="1"/>
    <col min="3832" max="3832" width="4.7109375" style="2" customWidth="1"/>
    <col min="3833" max="3833" width="2.7109375" style="2" customWidth="1"/>
    <col min="3834" max="3834" width="8.7109375" style="2" customWidth="1"/>
    <col min="3835" max="3835" width="10.7109375" style="2" customWidth="1"/>
    <col min="3836" max="3836" width="19.85546875" style="2" customWidth="1"/>
    <col min="3837" max="4075" width="9.140625" style="2"/>
    <col min="4076" max="4077" width="8.7109375" style="2" customWidth="1"/>
    <col min="4078" max="4078" width="6.7109375" style="2" customWidth="1"/>
    <col min="4079" max="4079" width="4.7109375" style="2" customWidth="1"/>
    <col min="4080" max="4080" width="5.7109375" style="2" customWidth="1"/>
    <col min="4081" max="4081" width="2.7109375" style="2" customWidth="1"/>
    <col min="4082" max="4082" width="5.7109375" style="2" customWidth="1"/>
    <col min="4083" max="4084" width="2.7109375" style="2" customWidth="1"/>
    <col min="4085" max="4085" width="10.7109375" style="2" customWidth="1"/>
    <col min="4086" max="4086" width="6.7109375" style="2" customWidth="1"/>
    <col min="4087" max="4087" width="2.7109375" style="2" customWidth="1"/>
    <col min="4088" max="4088" width="4.7109375" style="2" customWidth="1"/>
    <col min="4089" max="4089" width="2.7109375" style="2" customWidth="1"/>
    <col min="4090" max="4090" width="8.7109375" style="2" customWidth="1"/>
    <col min="4091" max="4091" width="10.7109375" style="2" customWidth="1"/>
    <col min="4092" max="4092" width="19.85546875" style="2" customWidth="1"/>
    <col min="4093" max="4331" width="9.140625" style="2"/>
    <col min="4332" max="4333" width="8.7109375" style="2" customWidth="1"/>
    <col min="4334" max="4334" width="6.7109375" style="2" customWidth="1"/>
    <col min="4335" max="4335" width="4.7109375" style="2" customWidth="1"/>
    <col min="4336" max="4336" width="5.7109375" style="2" customWidth="1"/>
    <col min="4337" max="4337" width="2.7109375" style="2" customWidth="1"/>
    <col min="4338" max="4338" width="5.7109375" style="2" customWidth="1"/>
    <col min="4339" max="4340" width="2.7109375" style="2" customWidth="1"/>
    <col min="4341" max="4341" width="10.7109375" style="2" customWidth="1"/>
    <col min="4342" max="4342" width="6.7109375" style="2" customWidth="1"/>
    <col min="4343" max="4343" width="2.7109375" style="2" customWidth="1"/>
    <col min="4344" max="4344" width="4.7109375" style="2" customWidth="1"/>
    <col min="4345" max="4345" width="2.7109375" style="2" customWidth="1"/>
    <col min="4346" max="4346" width="8.7109375" style="2" customWidth="1"/>
    <col min="4347" max="4347" width="10.7109375" style="2" customWidth="1"/>
    <col min="4348" max="4348" width="19.85546875" style="2" customWidth="1"/>
    <col min="4349" max="4587" width="9.140625" style="2"/>
    <col min="4588" max="4589" width="8.7109375" style="2" customWidth="1"/>
    <col min="4590" max="4590" width="6.7109375" style="2" customWidth="1"/>
    <col min="4591" max="4591" width="4.7109375" style="2" customWidth="1"/>
    <col min="4592" max="4592" width="5.7109375" style="2" customWidth="1"/>
    <col min="4593" max="4593" width="2.7109375" style="2" customWidth="1"/>
    <col min="4594" max="4594" width="5.7109375" style="2" customWidth="1"/>
    <col min="4595" max="4596" width="2.7109375" style="2" customWidth="1"/>
    <col min="4597" max="4597" width="10.7109375" style="2" customWidth="1"/>
    <col min="4598" max="4598" width="6.7109375" style="2" customWidth="1"/>
    <col min="4599" max="4599" width="2.7109375" style="2" customWidth="1"/>
    <col min="4600" max="4600" width="4.7109375" style="2" customWidth="1"/>
    <col min="4601" max="4601" width="2.7109375" style="2" customWidth="1"/>
    <col min="4602" max="4602" width="8.7109375" style="2" customWidth="1"/>
    <col min="4603" max="4603" width="10.7109375" style="2" customWidth="1"/>
    <col min="4604" max="4604" width="19.85546875" style="2" customWidth="1"/>
    <col min="4605" max="4843" width="9.140625" style="2"/>
    <col min="4844" max="4845" width="8.7109375" style="2" customWidth="1"/>
    <col min="4846" max="4846" width="6.7109375" style="2" customWidth="1"/>
    <col min="4847" max="4847" width="4.7109375" style="2" customWidth="1"/>
    <col min="4848" max="4848" width="5.7109375" style="2" customWidth="1"/>
    <col min="4849" max="4849" width="2.7109375" style="2" customWidth="1"/>
    <col min="4850" max="4850" width="5.7109375" style="2" customWidth="1"/>
    <col min="4851" max="4852" width="2.7109375" style="2" customWidth="1"/>
    <col min="4853" max="4853" width="10.7109375" style="2" customWidth="1"/>
    <col min="4854" max="4854" width="6.7109375" style="2" customWidth="1"/>
    <col min="4855" max="4855" width="2.7109375" style="2" customWidth="1"/>
    <col min="4856" max="4856" width="4.7109375" style="2" customWidth="1"/>
    <col min="4857" max="4857" width="2.7109375" style="2" customWidth="1"/>
    <col min="4858" max="4858" width="8.7109375" style="2" customWidth="1"/>
    <col min="4859" max="4859" width="10.7109375" style="2" customWidth="1"/>
    <col min="4860" max="4860" width="19.85546875" style="2" customWidth="1"/>
    <col min="4861" max="5099" width="9.140625" style="2"/>
    <col min="5100" max="5101" width="8.7109375" style="2" customWidth="1"/>
    <col min="5102" max="5102" width="6.7109375" style="2" customWidth="1"/>
    <col min="5103" max="5103" width="4.7109375" style="2" customWidth="1"/>
    <col min="5104" max="5104" width="5.7109375" style="2" customWidth="1"/>
    <col min="5105" max="5105" width="2.7109375" style="2" customWidth="1"/>
    <col min="5106" max="5106" width="5.7109375" style="2" customWidth="1"/>
    <col min="5107" max="5108" width="2.7109375" style="2" customWidth="1"/>
    <col min="5109" max="5109" width="10.7109375" style="2" customWidth="1"/>
    <col min="5110" max="5110" width="6.7109375" style="2" customWidth="1"/>
    <col min="5111" max="5111" width="2.7109375" style="2" customWidth="1"/>
    <col min="5112" max="5112" width="4.7109375" style="2" customWidth="1"/>
    <col min="5113" max="5113" width="2.7109375" style="2" customWidth="1"/>
    <col min="5114" max="5114" width="8.7109375" style="2" customWidth="1"/>
    <col min="5115" max="5115" width="10.7109375" style="2" customWidth="1"/>
    <col min="5116" max="5116" width="19.85546875" style="2" customWidth="1"/>
    <col min="5117" max="5355" width="9.140625" style="2"/>
    <col min="5356" max="5357" width="8.7109375" style="2" customWidth="1"/>
    <col min="5358" max="5358" width="6.7109375" style="2" customWidth="1"/>
    <col min="5359" max="5359" width="4.7109375" style="2" customWidth="1"/>
    <col min="5360" max="5360" width="5.7109375" style="2" customWidth="1"/>
    <col min="5361" max="5361" width="2.7109375" style="2" customWidth="1"/>
    <col min="5362" max="5362" width="5.7109375" style="2" customWidth="1"/>
    <col min="5363" max="5364" width="2.7109375" style="2" customWidth="1"/>
    <col min="5365" max="5365" width="10.7109375" style="2" customWidth="1"/>
    <col min="5366" max="5366" width="6.7109375" style="2" customWidth="1"/>
    <col min="5367" max="5367" width="2.7109375" style="2" customWidth="1"/>
    <col min="5368" max="5368" width="4.7109375" style="2" customWidth="1"/>
    <col min="5369" max="5369" width="2.7109375" style="2" customWidth="1"/>
    <col min="5370" max="5370" width="8.7109375" style="2" customWidth="1"/>
    <col min="5371" max="5371" width="10.7109375" style="2" customWidth="1"/>
    <col min="5372" max="5372" width="19.85546875" style="2" customWidth="1"/>
    <col min="5373" max="5611" width="9.140625" style="2"/>
    <col min="5612" max="5613" width="8.7109375" style="2" customWidth="1"/>
    <col min="5614" max="5614" width="6.7109375" style="2" customWidth="1"/>
    <col min="5615" max="5615" width="4.7109375" style="2" customWidth="1"/>
    <col min="5616" max="5616" width="5.7109375" style="2" customWidth="1"/>
    <col min="5617" max="5617" width="2.7109375" style="2" customWidth="1"/>
    <col min="5618" max="5618" width="5.7109375" style="2" customWidth="1"/>
    <col min="5619" max="5620" width="2.7109375" style="2" customWidth="1"/>
    <col min="5621" max="5621" width="10.7109375" style="2" customWidth="1"/>
    <col min="5622" max="5622" width="6.7109375" style="2" customWidth="1"/>
    <col min="5623" max="5623" width="2.7109375" style="2" customWidth="1"/>
    <col min="5624" max="5624" width="4.7109375" style="2" customWidth="1"/>
    <col min="5625" max="5625" width="2.7109375" style="2" customWidth="1"/>
    <col min="5626" max="5626" width="8.7109375" style="2" customWidth="1"/>
    <col min="5627" max="5627" width="10.7109375" style="2" customWidth="1"/>
    <col min="5628" max="5628" width="19.85546875" style="2" customWidth="1"/>
    <col min="5629" max="5867" width="9.140625" style="2"/>
    <col min="5868" max="5869" width="8.7109375" style="2" customWidth="1"/>
    <col min="5870" max="5870" width="6.7109375" style="2" customWidth="1"/>
    <col min="5871" max="5871" width="4.7109375" style="2" customWidth="1"/>
    <col min="5872" max="5872" width="5.7109375" style="2" customWidth="1"/>
    <col min="5873" max="5873" width="2.7109375" style="2" customWidth="1"/>
    <col min="5874" max="5874" width="5.7109375" style="2" customWidth="1"/>
    <col min="5875" max="5876" width="2.7109375" style="2" customWidth="1"/>
    <col min="5877" max="5877" width="10.7109375" style="2" customWidth="1"/>
    <col min="5878" max="5878" width="6.7109375" style="2" customWidth="1"/>
    <col min="5879" max="5879" width="2.7109375" style="2" customWidth="1"/>
    <col min="5880" max="5880" width="4.7109375" style="2" customWidth="1"/>
    <col min="5881" max="5881" width="2.7109375" style="2" customWidth="1"/>
    <col min="5882" max="5882" width="8.7109375" style="2" customWidth="1"/>
    <col min="5883" max="5883" width="10.7109375" style="2" customWidth="1"/>
    <col min="5884" max="5884" width="19.85546875" style="2" customWidth="1"/>
    <col min="5885" max="6123" width="9.140625" style="2"/>
    <col min="6124" max="6125" width="8.7109375" style="2" customWidth="1"/>
    <col min="6126" max="6126" width="6.7109375" style="2" customWidth="1"/>
    <col min="6127" max="6127" width="4.7109375" style="2" customWidth="1"/>
    <col min="6128" max="6128" width="5.7109375" style="2" customWidth="1"/>
    <col min="6129" max="6129" width="2.7109375" style="2" customWidth="1"/>
    <col min="6130" max="6130" width="5.7109375" style="2" customWidth="1"/>
    <col min="6131" max="6132" width="2.7109375" style="2" customWidth="1"/>
    <col min="6133" max="6133" width="10.7109375" style="2" customWidth="1"/>
    <col min="6134" max="6134" width="6.7109375" style="2" customWidth="1"/>
    <col min="6135" max="6135" width="2.7109375" style="2" customWidth="1"/>
    <col min="6136" max="6136" width="4.7109375" style="2" customWidth="1"/>
    <col min="6137" max="6137" width="2.7109375" style="2" customWidth="1"/>
    <col min="6138" max="6138" width="8.7109375" style="2" customWidth="1"/>
    <col min="6139" max="6139" width="10.7109375" style="2" customWidth="1"/>
    <col min="6140" max="6140" width="19.85546875" style="2" customWidth="1"/>
    <col min="6141" max="6379" width="9.140625" style="2"/>
    <col min="6380" max="6381" width="8.7109375" style="2" customWidth="1"/>
    <col min="6382" max="6382" width="6.7109375" style="2" customWidth="1"/>
    <col min="6383" max="6383" width="4.7109375" style="2" customWidth="1"/>
    <col min="6384" max="6384" width="5.7109375" style="2" customWidth="1"/>
    <col min="6385" max="6385" width="2.7109375" style="2" customWidth="1"/>
    <col min="6386" max="6386" width="5.7109375" style="2" customWidth="1"/>
    <col min="6387" max="6388" width="2.7109375" style="2" customWidth="1"/>
    <col min="6389" max="6389" width="10.7109375" style="2" customWidth="1"/>
    <col min="6390" max="6390" width="6.7109375" style="2" customWidth="1"/>
    <col min="6391" max="6391" width="2.7109375" style="2" customWidth="1"/>
    <col min="6392" max="6392" width="4.7109375" style="2" customWidth="1"/>
    <col min="6393" max="6393" width="2.7109375" style="2" customWidth="1"/>
    <col min="6394" max="6394" width="8.7109375" style="2" customWidth="1"/>
    <col min="6395" max="6395" width="10.7109375" style="2" customWidth="1"/>
    <col min="6396" max="6396" width="19.85546875" style="2" customWidth="1"/>
    <col min="6397" max="6635" width="9.140625" style="2"/>
    <col min="6636" max="6637" width="8.7109375" style="2" customWidth="1"/>
    <col min="6638" max="6638" width="6.7109375" style="2" customWidth="1"/>
    <col min="6639" max="6639" width="4.7109375" style="2" customWidth="1"/>
    <col min="6640" max="6640" width="5.7109375" style="2" customWidth="1"/>
    <col min="6641" max="6641" width="2.7109375" style="2" customWidth="1"/>
    <col min="6642" max="6642" width="5.7109375" style="2" customWidth="1"/>
    <col min="6643" max="6644" width="2.7109375" style="2" customWidth="1"/>
    <col min="6645" max="6645" width="10.7109375" style="2" customWidth="1"/>
    <col min="6646" max="6646" width="6.7109375" style="2" customWidth="1"/>
    <col min="6647" max="6647" width="2.7109375" style="2" customWidth="1"/>
    <col min="6648" max="6648" width="4.7109375" style="2" customWidth="1"/>
    <col min="6649" max="6649" width="2.7109375" style="2" customWidth="1"/>
    <col min="6650" max="6650" width="8.7109375" style="2" customWidth="1"/>
    <col min="6651" max="6651" width="10.7109375" style="2" customWidth="1"/>
    <col min="6652" max="6652" width="19.85546875" style="2" customWidth="1"/>
    <col min="6653" max="6891" width="9.140625" style="2"/>
    <col min="6892" max="6893" width="8.7109375" style="2" customWidth="1"/>
    <col min="6894" max="6894" width="6.7109375" style="2" customWidth="1"/>
    <col min="6895" max="6895" width="4.7109375" style="2" customWidth="1"/>
    <col min="6896" max="6896" width="5.7109375" style="2" customWidth="1"/>
    <col min="6897" max="6897" width="2.7109375" style="2" customWidth="1"/>
    <col min="6898" max="6898" width="5.7109375" style="2" customWidth="1"/>
    <col min="6899" max="6900" width="2.7109375" style="2" customWidth="1"/>
    <col min="6901" max="6901" width="10.7109375" style="2" customWidth="1"/>
    <col min="6902" max="6902" width="6.7109375" style="2" customWidth="1"/>
    <col min="6903" max="6903" width="2.7109375" style="2" customWidth="1"/>
    <col min="6904" max="6904" width="4.7109375" style="2" customWidth="1"/>
    <col min="6905" max="6905" width="2.7109375" style="2" customWidth="1"/>
    <col min="6906" max="6906" width="8.7109375" style="2" customWidth="1"/>
    <col min="6907" max="6907" width="10.7109375" style="2" customWidth="1"/>
    <col min="6908" max="6908" width="19.85546875" style="2" customWidth="1"/>
    <col min="6909" max="7147" width="9.140625" style="2"/>
    <col min="7148" max="7149" width="8.7109375" style="2" customWidth="1"/>
    <col min="7150" max="7150" width="6.7109375" style="2" customWidth="1"/>
    <col min="7151" max="7151" width="4.7109375" style="2" customWidth="1"/>
    <col min="7152" max="7152" width="5.7109375" style="2" customWidth="1"/>
    <col min="7153" max="7153" width="2.7109375" style="2" customWidth="1"/>
    <col min="7154" max="7154" width="5.7109375" style="2" customWidth="1"/>
    <col min="7155" max="7156" width="2.7109375" style="2" customWidth="1"/>
    <col min="7157" max="7157" width="10.7109375" style="2" customWidth="1"/>
    <col min="7158" max="7158" width="6.7109375" style="2" customWidth="1"/>
    <col min="7159" max="7159" width="2.7109375" style="2" customWidth="1"/>
    <col min="7160" max="7160" width="4.7109375" style="2" customWidth="1"/>
    <col min="7161" max="7161" width="2.7109375" style="2" customWidth="1"/>
    <col min="7162" max="7162" width="8.7109375" style="2" customWidth="1"/>
    <col min="7163" max="7163" width="10.7109375" style="2" customWidth="1"/>
    <col min="7164" max="7164" width="19.85546875" style="2" customWidth="1"/>
    <col min="7165" max="7403" width="9.140625" style="2"/>
    <col min="7404" max="7405" width="8.7109375" style="2" customWidth="1"/>
    <col min="7406" max="7406" width="6.7109375" style="2" customWidth="1"/>
    <col min="7407" max="7407" width="4.7109375" style="2" customWidth="1"/>
    <col min="7408" max="7408" width="5.7109375" style="2" customWidth="1"/>
    <col min="7409" max="7409" width="2.7109375" style="2" customWidth="1"/>
    <col min="7410" max="7410" width="5.7109375" style="2" customWidth="1"/>
    <col min="7411" max="7412" width="2.7109375" style="2" customWidth="1"/>
    <col min="7413" max="7413" width="10.7109375" style="2" customWidth="1"/>
    <col min="7414" max="7414" width="6.7109375" style="2" customWidth="1"/>
    <col min="7415" max="7415" width="2.7109375" style="2" customWidth="1"/>
    <col min="7416" max="7416" width="4.7109375" style="2" customWidth="1"/>
    <col min="7417" max="7417" width="2.7109375" style="2" customWidth="1"/>
    <col min="7418" max="7418" width="8.7109375" style="2" customWidth="1"/>
    <col min="7419" max="7419" width="10.7109375" style="2" customWidth="1"/>
    <col min="7420" max="7420" width="19.85546875" style="2" customWidth="1"/>
    <col min="7421" max="7659" width="9.140625" style="2"/>
    <col min="7660" max="7661" width="8.7109375" style="2" customWidth="1"/>
    <col min="7662" max="7662" width="6.7109375" style="2" customWidth="1"/>
    <col min="7663" max="7663" width="4.7109375" style="2" customWidth="1"/>
    <col min="7664" max="7664" width="5.7109375" style="2" customWidth="1"/>
    <col min="7665" max="7665" width="2.7109375" style="2" customWidth="1"/>
    <col min="7666" max="7666" width="5.7109375" style="2" customWidth="1"/>
    <col min="7667" max="7668" width="2.7109375" style="2" customWidth="1"/>
    <col min="7669" max="7669" width="10.7109375" style="2" customWidth="1"/>
    <col min="7670" max="7670" width="6.7109375" style="2" customWidth="1"/>
    <col min="7671" max="7671" width="2.7109375" style="2" customWidth="1"/>
    <col min="7672" max="7672" width="4.7109375" style="2" customWidth="1"/>
    <col min="7673" max="7673" width="2.7109375" style="2" customWidth="1"/>
    <col min="7674" max="7674" width="8.7109375" style="2" customWidth="1"/>
    <col min="7675" max="7675" width="10.7109375" style="2" customWidth="1"/>
    <col min="7676" max="7676" width="19.85546875" style="2" customWidth="1"/>
    <col min="7677" max="7915" width="9.140625" style="2"/>
    <col min="7916" max="7917" width="8.7109375" style="2" customWidth="1"/>
    <col min="7918" max="7918" width="6.7109375" style="2" customWidth="1"/>
    <col min="7919" max="7919" width="4.7109375" style="2" customWidth="1"/>
    <col min="7920" max="7920" width="5.7109375" style="2" customWidth="1"/>
    <col min="7921" max="7921" width="2.7109375" style="2" customWidth="1"/>
    <col min="7922" max="7922" width="5.7109375" style="2" customWidth="1"/>
    <col min="7923" max="7924" width="2.7109375" style="2" customWidth="1"/>
    <col min="7925" max="7925" width="10.7109375" style="2" customWidth="1"/>
    <col min="7926" max="7926" width="6.7109375" style="2" customWidth="1"/>
    <col min="7927" max="7927" width="2.7109375" style="2" customWidth="1"/>
    <col min="7928" max="7928" width="4.7109375" style="2" customWidth="1"/>
    <col min="7929" max="7929" width="2.7109375" style="2" customWidth="1"/>
    <col min="7930" max="7930" width="8.7109375" style="2" customWidth="1"/>
    <col min="7931" max="7931" width="10.7109375" style="2" customWidth="1"/>
    <col min="7932" max="7932" width="19.85546875" style="2" customWidth="1"/>
    <col min="7933" max="8171" width="9.140625" style="2"/>
    <col min="8172" max="8173" width="8.7109375" style="2" customWidth="1"/>
    <col min="8174" max="8174" width="6.7109375" style="2" customWidth="1"/>
    <col min="8175" max="8175" width="4.7109375" style="2" customWidth="1"/>
    <col min="8176" max="8176" width="5.7109375" style="2" customWidth="1"/>
    <col min="8177" max="8177" width="2.7109375" style="2" customWidth="1"/>
    <col min="8178" max="8178" width="5.7109375" style="2" customWidth="1"/>
    <col min="8179" max="8180" width="2.7109375" style="2" customWidth="1"/>
    <col min="8181" max="8181" width="10.7109375" style="2" customWidth="1"/>
    <col min="8182" max="8182" width="6.7109375" style="2" customWidth="1"/>
    <col min="8183" max="8183" width="2.7109375" style="2" customWidth="1"/>
    <col min="8184" max="8184" width="4.7109375" style="2" customWidth="1"/>
    <col min="8185" max="8185" width="2.7109375" style="2" customWidth="1"/>
    <col min="8186" max="8186" width="8.7109375" style="2" customWidth="1"/>
    <col min="8187" max="8187" width="10.7109375" style="2" customWidth="1"/>
    <col min="8188" max="8188" width="19.85546875" style="2" customWidth="1"/>
    <col min="8189" max="8427" width="9.140625" style="2"/>
    <col min="8428" max="8429" width="8.7109375" style="2" customWidth="1"/>
    <col min="8430" max="8430" width="6.7109375" style="2" customWidth="1"/>
    <col min="8431" max="8431" width="4.7109375" style="2" customWidth="1"/>
    <col min="8432" max="8432" width="5.7109375" style="2" customWidth="1"/>
    <col min="8433" max="8433" width="2.7109375" style="2" customWidth="1"/>
    <col min="8434" max="8434" width="5.7109375" style="2" customWidth="1"/>
    <col min="8435" max="8436" width="2.7109375" style="2" customWidth="1"/>
    <col min="8437" max="8437" width="10.7109375" style="2" customWidth="1"/>
    <col min="8438" max="8438" width="6.7109375" style="2" customWidth="1"/>
    <col min="8439" max="8439" width="2.7109375" style="2" customWidth="1"/>
    <col min="8440" max="8440" width="4.7109375" style="2" customWidth="1"/>
    <col min="8441" max="8441" width="2.7109375" style="2" customWidth="1"/>
    <col min="8442" max="8442" width="8.7109375" style="2" customWidth="1"/>
    <col min="8443" max="8443" width="10.7109375" style="2" customWidth="1"/>
    <col min="8444" max="8444" width="19.85546875" style="2" customWidth="1"/>
    <col min="8445" max="8683" width="9.140625" style="2"/>
    <col min="8684" max="8685" width="8.7109375" style="2" customWidth="1"/>
    <col min="8686" max="8686" width="6.7109375" style="2" customWidth="1"/>
    <col min="8687" max="8687" width="4.7109375" style="2" customWidth="1"/>
    <col min="8688" max="8688" width="5.7109375" style="2" customWidth="1"/>
    <col min="8689" max="8689" width="2.7109375" style="2" customWidth="1"/>
    <col min="8690" max="8690" width="5.7109375" style="2" customWidth="1"/>
    <col min="8691" max="8692" width="2.7109375" style="2" customWidth="1"/>
    <col min="8693" max="8693" width="10.7109375" style="2" customWidth="1"/>
    <col min="8694" max="8694" width="6.7109375" style="2" customWidth="1"/>
    <col min="8695" max="8695" width="2.7109375" style="2" customWidth="1"/>
    <col min="8696" max="8696" width="4.7109375" style="2" customWidth="1"/>
    <col min="8697" max="8697" width="2.7109375" style="2" customWidth="1"/>
    <col min="8698" max="8698" width="8.7109375" style="2" customWidth="1"/>
    <col min="8699" max="8699" width="10.7109375" style="2" customWidth="1"/>
    <col min="8700" max="8700" width="19.85546875" style="2" customWidth="1"/>
    <col min="8701" max="8939" width="9.140625" style="2"/>
    <col min="8940" max="8941" width="8.7109375" style="2" customWidth="1"/>
    <col min="8942" max="8942" width="6.7109375" style="2" customWidth="1"/>
    <col min="8943" max="8943" width="4.7109375" style="2" customWidth="1"/>
    <col min="8944" max="8944" width="5.7109375" style="2" customWidth="1"/>
    <col min="8945" max="8945" width="2.7109375" style="2" customWidth="1"/>
    <col min="8946" max="8946" width="5.7109375" style="2" customWidth="1"/>
    <col min="8947" max="8948" width="2.7109375" style="2" customWidth="1"/>
    <col min="8949" max="8949" width="10.7109375" style="2" customWidth="1"/>
    <col min="8950" max="8950" width="6.7109375" style="2" customWidth="1"/>
    <col min="8951" max="8951" width="2.7109375" style="2" customWidth="1"/>
    <col min="8952" max="8952" width="4.7109375" style="2" customWidth="1"/>
    <col min="8953" max="8953" width="2.7109375" style="2" customWidth="1"/>
    <col min="8954" max="8954" width="8.7109375" style="2" customWidth="1"/>
    <col min="8955" max="8955" width="10.7109375" style="2" customWidth="1"/>
    <col min="8956" max="8956" width="19.85546875" style="2" customWidth="1"/>
    <col min="8957" max="9195" width="9.140625" style="2"/>
    <col min="9196" max="9197" width="8.7109375" style="2" customWidth="1"/>
    <col min="9198" max="9198" width="6.7109375" style="2" customWidth="1"/>
    <col min="9199" max="9199" width="4.7109375" style="2" customWidth="1"/>
    <col min="9200" max="9200" width="5.7109375" style="2" customWidth="1"/>
    <col min="9201" max="9201" width="2.7109375" style="2" customWidth="1"/>
    <col min="9202" max="9202" width="5.7109375" style="2" customWidth="1"/>
    <col min="9203" max="9204" width="2.7109375" style="2" customWidth="1"/>
    <col min="9205" max="9205" width="10.7109375" style="2" customWidth="1"/>
    <col min="9206" max="9206" width="6.7109375" style="2" customWidth="1"/>
    <col min="9207" max="9207" width="2.7109375" style="2" customWidth="1"/>
    <col min="9208" max="9208" width="4.7109375" style="2" customWidth="1"/>
    <col min="9209" max="9209" width="2.7109375" style="2" customWidth="1"/>
    <col min="9210" max="9210" width="8.7109375" style="2" customWidth="1"/>
    <col min="9211" max="9211" width="10.7109375" style="2" customWidth="1"/>
    <col min="9212" max="9212" width="19.85546875" style="2" customWidth="1"/>
    <col min="9213" max="9451" width="9.140625" style="2"/>
    <col min="9452" max="9453" width="8.7109375" style="2" customWidth="1"/>
    <col min="9454" max="9454" width="6.7109375" style="2" customWidth="1"/>
    <col min="9455" max="9455" width="4.7109375" style="2" customWidth="1"/>
    <col min="9456" max="9456" width="5.7109375" style="2" customWidth="1"/>
    <col min="9457" max="9457" width="2.7109375" style="2" customWidth="1"/>
    <col min="9458" max="9458" width="5.7109375" style="2" customWidth="1"/>
    <col min="9459" max="9460" width="2.7109375" style="2" customWidth="1"/>
    <col min="9461" max="9461" width="10.7109375" style="2" customWidth="1"/>
    <col min="9462" max="9462" width="6.7109375" style="2" customWidth="1"/>
    <col min="9463" max="9463" width="2.7109375" style="2" customWidth="1"/>
    <col min="9464" max="9464" width="4.7109375" style="2" customWidth="1"/>
    <col min="9465" max="9465" width="2.7109375" style="2" customWidth="1"/>
    <col min="9466" max="9466" width="8.7109375" style="2" customWidth="1"/>
    <col min="9467" max="9467" width="10.7109375" style="2" customWidth="1"/>
    <col min="9468" max="9468" width="19.85546875" style="2" customWidth="1"/>
    <col min="9469" max="9707" width="9.140625" style="2"/>
    <col min="9708" max="9709" width="8.7109375" style="2" customWidth="1"/>
    <col min="9710" max="9710" width="6.7109375" style="2" customWidth="1"/>
    <col min="9711" max="9711" width="4.7109375" style="2" customWidth="1"/>
    <col min="9712" max="9712" width="5.7109375" style="2" customWidth="1"/>
    <col min="9713" max="9713" width="2.7109375" style="2" customWidth="1"/>
    <col min="9714" max="9714" width="5.7109375" style="2" customWidth="1"/>
    <col min="9715" max="9716" width="2.7109375" style="2" customWidth="1"/>
    <col min="9717" max="9717" width="10.7109375" style="2" customWidth="1"/>
    <col min="9718" max="9718" width="6.7109375" style="2" customWidth="1"/>
    <col min="9719" max="9719" width="2.7109375" style="2" customWidth="1"/>
    <col min="9720" max="9720" width="4.7109375" style="2" customWidth="1"/>
    <col min="9721" max="9721" width="2.7109375" style="2" customWidth="1"/>
    <col min="9722" max="9722" width="8.7109375" style="2" customWidth="1"/>
    <col min="9723" max="9723" width="10.7109375" style="2" customWidth="1"/>
    <col min="9724" max="9724" width="19.85546875" style="2" customWidth="1"/>
    <col min="9725" max="9963" width="9.140625" style="2"/>
    <col min="9964" max="9965" width="8.7109375" style="2" customWidth="1"/>
    <col min="9966" max="9966" width="6.7109375" style="2" customWidth="1"/>
    <col min="9967" max="9967" width="4.7109375" style="2" customWidth="1"/>
    <col min="9968" max="9968" width="5.7109375" style="2" customWidth="1"/>
    <col min="9969" max="9969" width="2.7109375" style="2" customWidth="1"/>
    <col min="9970" max="9970" width="5.7109375" style="2" customWidth="1"/>
    <col min="9971" max="9972" width="2.7109375" style="2" customWidth="1"/>
    <col min="9973" max="9973" width="10.7109375" style="2" customWidth="1"/>
    <col min="9974" max="9974" width="6.7109375" style="2" customWidth="1"/>
    <col min="9975" max="9975" width="2.7109375" style="2" customWidth="1"/>
    <col min="9976" max="9976" width="4.7109375" style="2" customWidth="1"/>
    <col min="9977" max="9977" width="2.7109375" style="2" customWidth="1"/>
    <col min="9978" max="9978" width="8.7109375" style="2" customWidth="1"/>
    <col min="9979" max="9979" width="10.7109375" style="2" customWidth="1"/>
    <col min="9980" max="9980" width="19.85546875" style="2" customWidth="1"/>
    <col min="9981" max="10219" width="9.140625" style="2"/>
    <col min="10220" max="10221" width="8.7109375" style="2" customWidth="1"/>
    <col min="10222" max="10222" width="6.7109375" style="2" customWidth="1"/>
    <col min="10223" max="10223" width="4.7109375" style="2" customWidth="1"/>
    <col min="10224" max="10224" width="5.7109375" style="2" customWidth="1"/>
    <col min="10225" max="10225" width="2.7109375" style="2" customWidth="1"/>
    <col min="10226" max="10226" width="5.7109375" style="2" customWidth="1"/>
    <col min="10227" max="10228" width="2.7109375" style="2" customWidth="1"/>
    <col min="10229" max="10229" width="10.7109375" style="2" customWidth="1"/>
    <col min="10230" max="10230" width="6.7109375" style="2" customWidth="1"/>
    <col min="10231" max="10231" width="2.7109375" style="2" customWidth="1"/>
    <col min="10232" max="10232" width="4.7109375" style="2" customWidth="1"/>
    <col min="10233" max="10233" width="2.7109375" style="2" customWidth="1"/>
    <col min="10234" max="10234" width="8.7109375" style="2" customWidth="1"/>
    <col min="10235" max="10235" width="10.7109375" style="2" customWidth="1"/>
    <col min="10236" max="10236" width="19.85546875" style="2" customWidth="1"/>
    <col min="10237" max="10475" width="9.140625" style="2"/>
    <col min="10476" max="10477" width="8.7109375" style="2" customWidth="1"/>
    <col min="10478" max="10478" width="6.7109375" style="2" customWidth="1"/>
    <col min="10479" max="10479" width="4.7109375" style="2" customWidth="1"/>
    <col min="10480" max="10480" width="5.7109375" style="2" customWidth="1"/>
    <col min="10481" max="10481" width="2.7109375" style="2" customWidth="1"/>
    <col min="10482" max="10482" width="5.7109375" style="2" customWidth="1"/>
    <col min="10483" max="10484" width="2.7109375" style="2" customWidth="1"/>
    <col min="10485" max="10485" width="10.7109375" style="2" customWidth="1"/>
    <col min="10486" max="10486" width="6.7109375" style="2" customWidth="1"/>
    <col min="10487" max="10487" width="2.7109375" style="2" customWidth="1"/>
    <col min="10488" max="10488" width="4.7109375" style="2" customWidth="1"/>
    <col min="10489" max="10489" width="2.7109375" style="2" customWidth="1"/>
    <col min="10490" max="10490" width="8.7109375" style="2" customWidth="1"/>
    <col min="10491" max="10491" width="10.7109375" style="2" customWidth="1"/>
    <col min="10492" max="10492" width="19.85546875" style="2" customWidth="1"/>
    <col min="10493" max="10731" width="9.140625" style="2"/>
    <col min="10732" max="10733" width="8.7109375" style="2" customWidth="1"/>
    <col min="10734" max="10734" width="6.7109375" style="2" customWidth="1"/>
    <col min="10735" max="10735" width="4.7109375" style="2" customWidth="1"/>
    <col min="10736" max="10736" width="5.7109375" style="2" customWidth="1"/>
    <col min="10737" max="10737" width="2.7109375" style="2" customWidth="1"/>
    <col min="10738" max="10738" width="5.7109375" style="2" customWidth="1"/>
    <col min="10739" max="10740" width="2.7109375" style="2" customWidth="1"/>
    <col min="10741" max="10741" width="10.7109375" style="2" customWidth="1"/>
    <col min="10742" max="10742" width="6.7109375" style="2" customWidth="1"/>
    <col min="10743" max="10743" width="2.7109375" style="2" customWidth="1"/>
    <col min="10744" max="10744" width="4.7109375" style="2" customWidth="1"/>
    <col min="10745" max="10745" width="2.7109375" style="2" customWidth="1"/>
    <col min="10746" max="10746" width="8.7109375" style="2" customWidth="1"/>
    <col min="10747" max="10747" width="10.7109375" style="2" customWidth="1"/>
    <col min="10748" max="10748" width="19.85546875" style="2" customWidth="1"/>
    <col min="10749" max="10987" width="9.140625" style="2"/>
    <col min="10988" max="10989" width="8.7109375" style="2" customWidth="1"/>
    <col min="10990" max="10990" width="6.7109375" style="2" customWidth="1"/>
    <col min="10991" max="10991" width="4.7109375" style="2" customWidth="1"/>
    <col min="10992" max="10992" width="5.7109375" style="2" customWidth="1"/>
    <col min="10993" max="10993" width="2.7109375" style="2" customWidth="1"/>
    <col min="10994" max="10994" width="5.7109375" style="2" customWidth="1"/>
    <col min="10995" max="10996" width="2.7109375" style="2" customWidth="1"/>
    <col min="10997" max="10997" width="10.7109375" style="2" customWidth="1"/>
    <col min="10998" max="10998" width="6.7109375" style="2" customWidth="1"/>
    <col min="10999" max="10999" width="2.7109375" style="2" customWidth="1"/>
    <col min="11000" max="11000" width="4.7109375" style="2" customWidth="1"/>
    <col min="11001" max="11001" width="2.7109375" style="2" customWidth="1"/>
    <col min="11002" max="11002" width="8.7109375" style="2" customWidth="1"/>
    <col min="11003" max="11003" width="10.7109375" style="2" customWidth="1"/>
    <col min="11004" max="11004" width="19.85546875" style="2" customWidth="1"/>
    <col min="11005" max="11243" width="9.140625" style="2"/>
    <col min="11244" max="11245" width="8.7109375" style="2" customWidth="1"/>
    <col min="11246" max="11246" width="6.7109375" style="2" customWidth="1"/>
    <col min="11247" max="11247" width="4.7109375" style="2" customWidth="1"/>
    <col min="11248" max="11248" width="5.7109375" style="2" customWidth="1"/>
    <col min="11249" max="11249" width="2.7109375" style="2" customWidth="1"/>
    <col min="11250" max="11250" width="5.7109375" style="2" customWidth="1"/>
    <col min="11251" max="11252" width="2.7109375" style="2" customWidth="1"/>
    <col min="11253" max="11253" width="10.7109375" style="2" customWidth="1"/>
    <col min="11254" max="11254" width="6.7109375" style="2" customWidth="1"/>
    <col min="11255" max="11255" width="2.7109375" style="2" customWidth="1"/>
    <col min="11256" max="11256" width="4.7109375" style="2" customWidth="1"/>
    <col min="11257" max="11257" width="2.7109375" style="2" customWidth="1"/>
    <col min="11258" max="11258" width="8.7109375" style="2" customWidth="1"/>
    <col min="11259" max="11259" width="10.7109375" style="2" customWidth="1"/>
    <col min="11260" max="11260" width="19.85546875" style="2" customWidth="1"/>
    <col min="11261" max="11499" width="9.140625" style="2"/>
    <col min="11500" max="11501" width="8.7109375" style="2" customWidth="1"/>
    <col min="11502" max="11502" width="6.7109375" style="2" customWidth="1"/>
    <col min="11503" max="11503" width="4.7109375" style="2" customWidth="1"/>
    <col min="11504" max="11504" width="5.7109375" style="2" customWidth="1"/>
    <col min="11505" max="11505" width="2.7109375" style="2" customWidth="1"/>
    <col min="11506" max="11506" width="5.7109375" style="2" customWidth="1"/>
    <col min="11507" max="11508" width="2.7109375" style="2" customWidth="1"/>
    <col min="11509" max="11509" width="10.7109375" style="2" customWidth="1"/>
    <col min="11510" max="11510" width="6.7109375" style="2" customWidth="1"/>
    <col min="11511" max="11511" width="2.7109375" style="2" customWidth="1"/>
    <col min="11512" max="11512" width="4.7109375" style="2" customWidth="1"/>
    <col min="11513" max="11513" width="2.7109375" style="2" customWidth="1"/>
    <col min="11514" max="11514" width="8.7109375" style="2" customWidth="1"/>
    <col min="11515" max="11515" width="10.7109375" style="2" customWidth="1"/>
    <col min="11516" max="11516" width="19.85546875" style="2" customWidth="1"/>
    <col min="11517" max="11755" width="9.140625" style="2"/>
    <col min="11756" max="11757" width="8.7109375" style="2" customWidth="1"/>
    <col min="11758" max="11758" width="6.7109375" style="2" customWidth="1"/>
    <col min="11759" max="11759" width="4.7109375" style="2" customWidth="1"/>
    <col min="11760" max="11760" width="5.7109375" style="2" customWidth="1"/>
    <col min="11761" max="11761" width="2.7109375" style="2" customWidth="1"/>
    <col min="11762" max="11762" width="5.7109375" style="2" customWidth="1"/>
    <col min="11763" max="11764" width="2.7109375" style="2" customWidth="1"/>
    <col min="11765" max="11765" width="10.7109375" style="2" customWidth="1"/>
    <col min="11766" max="11766" width="6.7109375" style="2" customWidth="1"/>
    <col min="11767" max="11767" width="2.7109375" style="2" customWidth="1"/>
    <col min="11768" max="11768" width="4.7109375" style="2" customWidth="1"/>
    <col min="11769" max="11769" width="2.7109375" style="2" customWidth="1"/>
    <col min="11770" max="11770" width="8.7109375" style="2" customWidth="1"/>
    <col min="11771" max="11771" width="10.7109375" style="2" customWidth="1"/>
    <col min="11772" max="11772" width="19.85546875" style="2" customWidth="1"/>
    <col min="11773" max="12011" width="9.140625" style="2"/>
    <col min="12012" max="12013" width="8.7109375" style="2" customWidth="1"/>
    <col min="12014" max="12014" width="6.7109375" style="2" customWidth="1"/>
    <col min="12015" max="12015" width="4.7109375" style="2" customWidth="1"/>
    <col min="12016" max="12016" width="5.7109375" style="2" customWidth="1"/>
    <col min="12017" max="12017" width="2.7109375" style="2" customWidth="1"/>
    <col min="12018" max="12018" width="5.7109375" style="2" customWidth="1"/>
    <col min="12019" max="12020" width="2.7109375" style="2" customWidth="1"/>
    <col min="12021" max="12021" width="10.7109375" style="2" customWidth="1"/>
    <col min="12022" max="12022" width="6.7109375" style="2" customWidth="1"/>
    <col min="12023" max="12023" width="2.7109375" style="2" customWidth="1"/>
    <col min="12024" max="12024" width="4.7109375" style="2" customWidth="1"/>
    <col min="12025" max="12025" width="2.7109375" style="2" customWidth="1"/>
    <col min="12026" max="12026" width="8.7109375" style="2" customWidth="1"/>
    <col min="12027" max="12027" width="10.7109375" style="2" customWidth="1"/>
    <col min="12028" max="12028" width="19.85546875" style="2" customWidth="1"/>
    <col min="12029" max="12267" width="9.140625" style="2"/>
    <col min="12268" max="12269" width="8.7109375" style="2" customWidth="1"/>
    <col min="12270" max="12270" width="6.7109375" style="2" customWidth="1"/>
    <col min="12271" max="12271" width="4.7109375" style="2" customWidth="1"/>
    <col min="12272" max="12272" width="5.7109375" style="2" customWidth="1"/>
    <col min="12273" max="12273" width="2.7109375" style="2" customWidth="1"/>
    <col min="12274" max="12274" width="5.7109375" style="2" customWidth="1"/>
    <col min="12275" max="12276" width="2.7109375" style="2" customWidth="1"/>
    <col min="12277" max="12277" width="10.7109375" style="2" customWidth="1"/>
    <col min="12278" max="12278" width="6.7109375" style="2" customWidth="1"/>
    <col min="12279" max="12279" width="2.7109375" style="2" customWidth="1"/>
    <col min="12280" max="12280" width="4.7109375" style="2" customWidth="1"/>
    <col min="12281" max="12281" width="2.7109375" style="2" customWidth="1"/>
    <col min="12282" max="12282" width="8.7109375" style="2" customWidth="1"/>
    <col min="12283" max="12283" width="10.7109375" style="2" customWidth="1"/>
    <col min="12284" max="12284" width="19.85546875" style="2" customWidth="1"/>
    <col min="12285" max="12523" width="9.140625" style="2"/>
    <col min="12524" max="12525" width="8.7109375" style="2" customWidth="1"/>
    <col min="12526" max="12526" width="6.7109375" style="2" customWidth="1"/>
    <col min="12527" max="12527" width="4.7109375" style="2" customWidth="1"/>
    <col min="12528" max="12528" width="5.7109375" style="2" customWidth="1"/>
    <col min="12529" max="12529" width="2.7109375" style="2" customWidth="1"/>
    <col min="12530" max="12530" width="5.7109375" style="2" customWidth="1"/>
    <col min="12531" max="12532" width="2.7109375" style="2" customWidth="1"/>
    <col min="12533" max="12533" width="10.7109375" style="2" customWidth="1"/>
    <col min="12534" max="12534" width="6.7109375" style="2" customWidth="1"/>
    <col min="12535" max="12535" width="2.7109375" style="2" customWidth="1"/>
    <col min="12536" max="12536" width="4.7109375" style="2" customWidth="1"/>
    <col min="12537" max="12537" width="2.7109375" style="2" customWidth="1"/>
    <col min="12538" max="12538" width="8.7109375" style="2" customWidth="1"/>
    <col min="12539" max="12539" width="10.7109375" style="2" customWidth="1"/>
    <col min="12540" max="12540" width="19.85546875" style="2" customWidth="1"/>
    <col min="12541" max="12779" width="9.140625" style="2"/>
    <col min="12780" max="12781" width="8.7109375" style="2" customWidth="1"/>
    <col min="12782" max="12782" width="6.7109375" style="2" customWidth="1"/>
    <col min="12783" max="12783" width="4.7109375" style="2" customWidth="1"/>
    <col min="12784" max="12784" width="5.7109375" style="2" customWidth="1"/>
    <col min="12785" max="12785" width="2.7109375" style="2" customWidth="1"/>
    <col min="12786" max="12786" width="5.7109375" style="2" customWidth="1"/>
    <col min="12787" max="12788" width="2.7109375" style="2" customWidth="1"/>
    <col min="12789" max="12789" width="10.7109375" style="2" customWidth="1"/>
    <col min="12790" max="12790" width="6.7109375" style="2" customWidth="1"/>
    <col min="12791" max="12791" width="2.7109375" style="2" customWidth="1"/>
    <col min="12792" max="12792" width="4.7109375" style="2" customWidth="1"/>
    <col min="12793" max="12793" width="2.7109375" style="2" customWidth="1"/>
    <col min="12794" max="12794" width="8.7109375" style="2" customWidth="1"/>
    <col min="12795" max="12795" width="10.7109375" style="2" customWidth="1"/>
    <col min="12796" max="12796" width="19.85546875" style="2" customWidth="1"/>
    <col min="12797" max="13035" width="9.140625" style="2"/>
    <col min="13036" max="13037" width="8.7109375" style="2" customWidth="1"/>
    <col min="13038" max="13038" width="6.7109375" style="2" customWidth="1"/>
    <col min="13039" max="13039" width="4.7109375" style="2" customWidth="1"/>
    <col min="13040" max="13040" width="5.7109375" style="2" customWidth="1"/>
    <col min="13041" max="13041" width="2.7109375" style="2" customWidth="1"/>
    <col min="13042" max="13042" width="5.7109375" style="2" customWidth="1"/>
    <col min="13043" max="13044" width="2.7109375" style="2" customWidth="1"/>
    <col min="13045" max="13045" width="10.7109375" style="2" customWidth="1"/>
    <col min="13046" max="13046" width="6.7109375" style="2" customWidth="1"/>
    <col min="13047" max="13047" width="2.7109375" style="2" customWidth="1"/>
    <col min="13048" max="13048" width="4.7109375" style="2" customWidth="1"/>
    <col min="13049" max="13049" width="2.7109375" style="2" customWidth="1"/>
    <col min="13050" max="13050" width="8.7109375" style="2" customWidth="1"/>
    <col min="13051" max="13051" width="10.7109375" style="2" customWidth="1"/>
    <col min="13052" max="13052" width="19.85546875" style="2" customWidth="1"/>
    <col min="13053" max="13291" width="9.140625" style="2"/>
    <col min="13292" max="13293" width="8.7109375" style="2" customWidth="1"/>
    <col min="13294" max="13294" width="6.7109375" style="2" customWidth="1"/>
    <col min="13295" max="13295" width="4.7109375" style="2" customWidth="1"/>
    <col min="13296" max="13296" width="5.7109375" style="2" customWidth="1"/>
    <col min="13297" max="13297" width="2.7109375" style="2" customWidth="1"/>
    <col min="13298" max="13298" width="5.7109375" style="2" customWidth="1"/>
    <col min="13299" max="13300" width="2.7109375" style="2" customWidth="1"/>
    <col min="13301" max="13301" width="10.7109375" style="2" customWidth="1"/>
    <col min="13302" max="13302" width="6.7109375" style="2" customWidth="1"/>
    <col min="13303" max="13303" width="2.7109375" style="2" customWidth="1"/>
    <col min="13304" max="13304" width="4.7109375" style="2" customWidth="1"/>
    <col min="13305" max="13305" width="2.7109375" style="2" customWidth="1"/>
    <col min="13306" max="13306" width="8.7109375" style="2" customWidth="1"/>
    <col min="13307" max="13307" width="10.7109375" style="2" customWidth="1"/>
    <col min="13308" max="13308" width="19.85546875" style="2" customWidth="1"/>
    <col min="13309" max="13547" width="9.140625" style="2"/>
    <col min="13548" max="13549" width="8.7109375" style="2" customWidth="1"/>
    <col min="13550" max="13550" width="6.7109375" style="2" customWidth="1"/>
    <col min="13551" max="13551" width="4.7109375" style="2" customWidth="1"/>
    <col min="13552" max="13552" width="5.7109375" style="2" customWidth="1"/>
    <col min="13553" max="13553" width="2.7109375" style="2" customWidth="1"/>
    <col min="13554" max="13554" width="5.7109375" style="2" customWidth="1"/>
    <col min="13555" max="13556" width="2.7109375" style="2" customWidth="1"/>
    <col min="13557" max="13557" width="10.7109375" style="2" customWidth="1"/>
    <col min="13558" max="13558" width="6.7109375" style="2" customWidth="1"/>
    <col min="13559" max="13559" width="2.7109375" style="2" customWidth="1"/>
    <col min="13560" max="13560" width="4.7109375" style="2" customWidth="1"/>
    <col min="13561" max="13561" width="2.7109375" style="2" customWidth="1"/>
    <col min="13562" max="13562" width="8.7109375" style="2" customWidth="1"/>
    <col min="13563" max="13563" width="10.7109375" style="2" customWidth="1"/>
    <col min="13564" max="13564" width="19.85546875" style="2" customWidth="1"/>
    <col min="13565" max="13803" width="9.140625" style="2"/>
    <col min="13804" max="13805" width="8.7109375" style="2" customWidth="1"/>
    <col min="13806" max="13806" width="6.7109375" style="2" customWidth="1"/>
    <col min="13807" max="13807" width="4.7109375" style="2" customWidth="1"/>
    <col min="13808" max="13808" width="5.7109375" style="2" customWidth="1"/>
    <col min="13809" max="13809" width="2.7109375" style="2" customWidth="1"/>
    <col min="13810" max="13810" width="5.7109375" style="2" customWidth="1"/>
    <col min="13811" max="13812" width="2.7109375" style="2" customWidth="1"/>
    <col min="13813" max="13813" width="10.7109375" style="2" customWidth="1"/>
    <col min="13814" max="13814" width="6.7109375" style="2" customWidth="1"/>
    <col min="13815" max="13815" width="2.7109375" style="2" customWidth="1"/>
    <col min="13816" max="13816" width="4.7109375" style="2" customWidth="1"/>
    <col min="13817" max="13817" width="2.7109375" style="2" customWidth="1"/>
    <col min="13818" max="13818" width="8.7109375" style="2" customWidth="1"/>
    <col min="13819" max="13819" width="10.7109375" style="2" customWidth="1"/>
    <col min="13820" max="13820" width="19.85546875" style="2" customWidth="1"/>
    <col min="13821" max="14059" width="9.140625" style="2"/>
    <col min="14060" max="14061" width="8.7109375" style="2" customWidth="1"/>
    <col min="14062" max="14062" width="6.7109375" style="2" customWidth="1"/>
    <col min="14063" max="14063" width="4.7109375" style="2" customWidth="1"/>
    <col min="14064" max="14064" width="5.7109375" style="2" customWidth="1"/>
    <col min="14065" max="14065" width="2.7109375" style="2" customWidth="1"/>
    <col min="14066" max="14066" width="5.7109375" style="2" customWidth="1"/>
    <col min="14067" max="14068" width="2.7109375" style="2" customWidth="1"/>
    <col min="14069" max="14069" width="10.7109375" style="2" customWidth="1"/>
    <col min="14070" max="14070" width="6.7109375" style="2" customWidth="1"/>
    <col min="14071" max="14071" width="2.7109375" style="2" customWidth="1"/>
    <col min="14072" max="14072" width="4.7109375" style="2" customWidth="1"/>
    <col min="14073" max="14073" width="2.7109375" style="2" customWidth="1"/>
    <col min="14074" max="14074" width="8.7109375" style="2" customWidth="1"/>
    <col min="14075" max="14075" width="10.7109375" style="2" customWidth="1"/>
    <col min="14076" max="14076" width="19.85546875" style="2" customWidth="1"/>
    <col min="14077" max="14315" width="9.140625" style="2"/>
    <col min="14316" max="14317" width="8.7109375" style="2" customWidth="1"/>
    <col min="14318" max="14318" width="6.7109375" style="2" customWidth="1"/>
    <col min="14319" max="14319" width="4.7109375" style="2" customWidth="1"/>
    <col min="14320" max="14320" width="5.7109375" style="2" customWidth="1"/>
    <col min="14321" max="14321" width="2.7109375" style="2" customWidth="1"/>
    <col min="14322" max="14322" width="5.7109375" style="2" customWidth="1"/>
    <col min="14323" max="14324" width="2.7109375" style="2" customWidth="1"/>
    <col min="14325" max="14325" width="10.7109375" style="2" customWidth="1"/>
    <col min="14326" max="14326" width="6.7109375" style="2" customWidth="1"/>
    <col min="14327" max="14327" width="2.7109375" style="2" customWidth="1"/>
    <col min="14328" max="14328" width="4.7109375" style="2" customWidth="1"/>
    <col min="14329" max="14329" width="2.7109375" style="2" customWidth="1"/>
    <col min="14330" max="14330" width="8.7109375" style="2" customWidth="1"/>
    <col min="14331" max="14331" width="10.7109375" style="2" customWidth="1"/>
    <col min="14332" max="14332" width="19.85546875" style="2" customWidth="1"/>
    <col min="14333" max="14571" width="9.140625" style="2"/>
    <col min="14572" max="14573" width="8.7109375" style="2" customWidth="1"/>
    <col min="14574" max="14574" width="6.7109375" style="2" customWidth="1"/>
    <col min="14575" max="14575" width="4.7109375" style="2" customWidth="1"/>
    <col min="14576" max="14576" width="5.7109375" style="2" customWidth="1"/>
    <col min="14577" max="14577" width="2.7109375" style="2" customWidth="1"/>
    <col min="14578" max="14578" width="5.7109375" style="2" customWidth="1"/>
    <col min="14579" max="14580" width="2.7109375" style="2" customWidth="1"/>
    <col min="14581" max="14581" width="10.7109375" style="2" customWidth="1"/>
    <col min="14582" max="14582" width="6.7109375" style="2" customWidth="1"/>
    <col min="14583" max="14583" width="2.7109375" style="2" customWidth="1"/>
    <col min="14584" max="14584" width="4.7109375" style="2" customWidth="1"/>
    <col min="14585" max="14585" width="2.7109375" style="2" customWidth="1"/>
    <col min="14586" max="14586" width="8.7109375" style="2" customWidth="1"/>
    <col min="14587" max="14587" width="10.7109375" style="2" customWidth="1"/>
    <col min="14588" max="14588" width="19.85546875" style="2" customWidth="1"/>
    <col min="14589" max="14827" width="9.140625" style="2"/>
    <col min="14828" max="14829" width="8.7109375" style="2" customWidth="1"/>
    <col min="14830" max="14830" width="6.7109375" style="2" customWidth="1"/>
    <col min="14831" max="14831" width="4.7109375" style="2" customWidth="1"/>
    <col min="14832" max="14832" width="5.7109375" style="2" customWidth="1"/>
    <col min="14833" max="14833" width="2.7109375" style="2" customWidth="1"/>
    <col min="14834" max="14834" width="5.7109375" style="2" customWidth="1"/>
    <col min="14835" max="14836" width="2.7109375" style="2" customWidth="1"/>
    <col min="14837" max="14837" width="10.7109375" style="2" customWidth="1"/>
    <col min="14838" max="14838" width="6.7109375" style="2" customWidth="1"/>
    <col min="14839" max="14839" width="2.7109375" style="2" customWidth="1"/>
    <col min="14840" max="14840" width="4.7109375" style="2" customWidth="1"/>
    <col min="14841" max="14841" width="2.7109375" style="2" customWidth="1"/>
    <col min="14842" max="14842" width="8.7109375" style="2" customWidth="1"/>
    <col min="14843" max="14843" width="10.7109375" style="2" customWidth="1"/>
    <col min="14844" max="14844" width="19.85546875" style="2" customWidth="1"/>
    <col min="14845" max="15083" width="9.140625" style="2"/>
    <col min="15084" max="15085" width="8.7109375" style="2" customWidth="1"/>
    <col min="15086" max="15086" width="6.7109375" style="2" customWidth="1"/>
    <col min="15087" max="15087" width="4.7109375" style="2" customWidth="1"/>
    <col min="15088" max="15088" width="5.7109375" style="2" customWidth="1"/>
    <col min="15089" max="15089" width="2.7109375" style="2" customWidth="1"/>
    <col min="15090" max="15090" width="5.7109375" style="2" customWidth="1"/>
    <col min="15091" max="15092" width="2.7109375" style="2" customWidth="1"/>
    <col min="15093" max="15093" width="10.7109375" style="2" customWidth="1"/>
    <col min="15094" max="15094" width="6.7109375" style="2" customWidth="1"/>
    <col min="15095" max="15095" width="2.7109375" style="2" customWidth="1"/>
    <col min="15096" max="15096" width="4.7109375" style="2" customWidth="1"/>
    <col min="15097" max="15097" width="2.7109375" style="2" customWidth="1"/>
    <col min="15098" max="15098" width="8.7109375" style="2" customWidth="1"/>
    <col min="15099" max="15099" width="10.7109375" style="2" customWidth="1"/>
    <col min="15100" max="15100" width="19.85546875" style="2" customWidth="1"/>
    <col min="15101" max="15339" width="9.140625" style="2"/>
    <col min="15340" max="15341" width="8.7109375" style="2" customWidth="1"/>
    <col min="15342" max="15342" width="6.7109375" style="2" customWidth="1"/>
    <col min="15343" max="15343" width="4.7109375" style="2" customWidth="1"/>
    <col min="15344" max="15344" width="5.7109375" style="2" customWidth="1"/>
    <col min="15345" max="15345" width="2.7109375" style="2" customWidth="1"/>
    <col min="15346" max="15346" width="5.7109375" style="2" customWidth="1"/>
    <col min="15347" max="15348" width="2.7109375" style="2" customWidth="1"/>
    <col min="15349" max="15349" width="10.7109375" style="2" customWidth="1"/>
    <col min="15350" max="15350" width="6.7109375" style="2" customWidth="1"/>
    <col min="15351" max="15351" width="2.7109375" style="2" customWidth="1"/>
    <col min="15352" max="15352" width="4.7109375" style="2" customWidth="1"/>
    <col min="15353" max="15353" width="2.7109375" style="2" customWidth="1"/>
    <col min="15354" max="15354" width="8.7109375" style="2" customWidth="1"/>
    <col min="15355" max="15355" width="10.7109375" style="2" customWidth="1"/>
    <col min="15356" max="15356" width="19.85546875" style="2" customWidth="1"/>
    <col min="15357" max="15595" width="9.140625" style="2"/>
    <col min="15596" max="15597" width="8.7109375" style="2" customWidth="1"/>
    <col min="15598" max="15598" width="6.7109375" style="2" customWidth="1"/>
    <col min="15599" max="15599" width="4.7109375" style="2" customWidth="1"/>
    <col min="15600" max="15600" width="5.7109375" style="2" customWidth="1"/>
    <col min="15601" max="15601" width="2.7109375" style="2" customWidth="1"/>
    <col min="15602" max="15602" width="5.7109375" style="2" customWidth="1"/>
    <col min="15603" max="15604" width="2.7109375" style="2" customWidth="1"/>
    <col min="15605" max="15605" width="10.7109375" style="2" customWidth="1"/>
    <col min="15606" max="15606" width="6.7109375" style="2" customWidth="1"/>
    <col min="15607" max="15607" width="2.7109375" style="2" customWidth="1"/>
    <col min="15608" max="15608" width="4.7109375" style="2" customWidth="1"/>
    <col min="15609" max="15609" width="2.7109375" style="2" customWidth="1"/>
    <col min="15610" max="15610" width="8.7109375" style="2" customWidth="1"/>
    <col min="15611" max="15611" width="10.7109375" style="2" customWidth="1"/>
    <col min="15612" max="15612" width="19.85546875" style="2" customWidth="1"/>
    <col min="15613" max="15851" width="9.140625" style="2"/>
    <col min="15852" max="15853" width="8.7109375" style="2" customWidth="1"/>
    <col min="15854" max="15854" width="6.7109375" style="2" customWidth="1"/>
    <col min="15855" max="15855" width="4.7109375" style="2" customWidth="1"/>
    <col min="15856" max="15856" width="5.7109375" style="2" customWidth="1"/>
    <col min="15857" max="15857" width="2.7109375" style="2" customWidth="1"/>
    <col min="15858" max="15858" width="5.7109375" style="2" customWidth="1"/>
    <col min="15859" max="15860" width="2.7109375" style="2" customWidth="1"/>
    <col min="15861" max="15861" width="10.7109375" style="2" customWidth="1"/>
    <col min="15862" max="15862" width="6.7109375" style="2" customWidth="1"/>
    <col min="15863" max="15863" width="2.7109375" style="2" customWidth="1"/>
    <col min="15864" max="15864" width="4.7109375" style="2" customWidth="1"/>
    <col min="15865" max="15865" width="2.7109375" style="2" customWidth="1"/>
    <col min="15866" max="15866" width="8.7109375" style="2" customWidth="1"/>
    <col min="15867" max="15867" width="10.7109375" style="2" customWidth="1"/>
    <col min="15868" max="15868" width="19.85546875" style="2" customWidth="1"/>
    <col min="15869" max="16107" width="9.140625" style="2"/>
    <col min="16108" max="16109" width="8.7109375" style="2" customWidth="1"/>
    <col min="16110" max="16110" width="6.7109375" style="2" customWidth="1"/>
    <col min="16111" max="16111" width="4.7109375" style="2" customWidth="1"/>
    <col min="16112" max="16112" width="5.7109375" style="2" customWidth="1"/>
    <col min="16113" max="16113" width="2.7109375" style="2" customWidth="1"/>
    <col min="16114" max="16114" width="5.7109375" style="2" customWidth="1"/>
    <col min="16115" max="16116" width="2.7109375" style="2" customWidth="1"/>
    <col min="16117" max="16117" width="10.7109375" style="2" customWidth="1"/>
    <col min="16118" max="16118" width="6.7109375" style="2" customWidth="1"/>
    <col min="16119" max="16119" width="2.7109375" style="2" customWidth="1"/>
    <col min="16120" max="16120" width="4.7109375" style="2" customWidth="1"/>
    <col min="16121" max="16121" width="2.7109375" style="2" customWidth="1"/>
    <col min="16122" max="16122" width="8.7109375" style="2" customWidth="1"/>
    <col min="16123" max="16123" width="10.7109375" style="2" customWidth="1"/>
    <col min="16124" max="16124" width="19.85546875" style="2" customWidth="1"/>
    <col min="16125" max="16384" width="9.140625" style="2"/>
  </cols>
  <sheetData>
    <row r="1" spans="2:30" ht="34.5" customHeight="1"/>
    <row r="2" spans="2:30" ht="30.75" customHeight="1">
      <c r="B2" s="298" t="s">
        <v>47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134"/>
      <c r="T2" s="288" t="s">
        <v>79</v>
      </c>
      <c r="U2" s="288"/>
    </row>
    <row r="3" spans="2:30" ht="99.75" customHeight="1">
      <c r="B3" s="281" t="s">
        <v>48</v>
      </c>
      <c r="C3" s="236" t="s">
        <v>49</v>
      </c>
      <c r="D3" s="250" t="s">
        <v>50</v>
      </c>
      <c r="E3" s="294" t="s">
        <v>51</v>
      </c>
      <c r="F3" s="362"/>
      <c r="G3" s="362"/>
      <c r="H3" s="362"/>
      <c r="I3" s="362"/>
      <c r="J3" s="295"/>
      <c r="K3" s="249" t="s">
        <v>52</v>
      </c>
      <c r="L3" s="236" t="s">
        <v>90</v>
      </c>
      <c r="M3" s="294" t="s">
        <v>89</v>
      </c>
      <c r="N3" s="362"/>
      <c r="O3" s="295"/>
      <c r="P3" s="252" t="s">
        <v>56</v>
      </c>
      <c r="Q3" s="253" t="s">
        <v>57</v>
      </c>
      <c r="R3" s="251" t="s">
        <v>59</v>
      </c>
      <c r="S3" s="135"/>
      <c r="T3" s="288"/>
      <c r="U3" s="288"/>
    </row>
    <row r="4" spans="2:30" ht="39.950000000000003" customHeight="1">
      <c r="B4" s="366" t="s">
        <v>97</v>
      </c>
      <c r="C4" s="285"/>
      <c r="D4" s="103">
        <v>1</v>
      </c>
      <c r="E4" s="164" t="s">
        <v>75</v>
      </c>
      <c r="F4" s="171">
        <v>16</v>
      </c>
      <c r="G4" s="324" t="s">
        <v>63</v>
      </c>
      <c r="H4" s="324"/>
      <c r="I4" s="324"/>
      <c r="J4" s="325"/>
      <c r="K4" s="111" t="s">
        <v>65</v>
      </c>
      <c r="L4" s="283" t="s">
        <v>95</v>
      </c>
      <c r="M4" s="284" t="s">
        <v>96</v>
      </c>
      <c r="N4" s="284" t="s">
        <v>1</v>
      </c>
      <c r="O4" s="284" t="s">
        <v>96</v>
      </c>
      <c r="P4" s="286">
        <f>130*2</f>
        <v>260</v>
      </c>
      <c r="Q4" s="282">
        <f>((F4/2)/1000)^2*3.14*7850*P4</f>
        <v>410.15935999999999</v>
      </c>
      <c r="R4" s="120"/>
      <c r="S4" s="98"/>
      <c r="T4" s="189" t="s">
        <v>72</v>
      </c>
      <c r="X4" s="223"/>
      <c r="Y4" s="223"/>
      <c r="Z4" s="223"/>
      <c r="AA4" s="223"/>
      <c r="AB4" s="223"/>
      <c r="AC4" s="223"/>
      <c r="AD4" s="223"/>
    </row>
    <row r="5" spans="2:30" ht="39.950000000000003" customHeight="1">
      <c r="B5" s="315"/>
      <c r="C5" s="285"/>
      <c r="D5" s="103">
        <v>2</v>
      </c>
      <c r="E5" s="164" t="s">
        <v>75</v>
      </c>
      <c r="F5" s="171">
        <v>16</v>
      </c>
      <c r="G5" s="324" t="s">
        <v>63</v>
      </c>
      <c r="H5" s="324"/>
      <c r="I5" s="324"/>
      <c r="J5" s="325"/>
      <c r="K5" s="111" t="s">
        <v>65</v>
      </c>
      <c r="L5" s="283">
        <v>1000</v>
      </c>
      <c r="M5" s="284">
        <v>100</v>
      </c>
      <c r="N5" s="284" t="s">
        <v>1</v>
      </c>
      <c r="O5" s="284">
        <v>2</v>
      </c>
      <c r="P5" s="286">
        <f>L5/1000*M5*O5</f>
        <v>200</v>
      </c>
      <c r="Q5" s="282">
        <f>((F5/2)/1000)^2*3.14*7850*P5</f>
        <v>315.50720000000001</v>
      </c>
      <c r="R5" s="120"/>
      <c r="S5" s="98"/>
      <c r="T5" s="189" t="s">
        <v>72</v>
      </c>
      <c r="X5" s="223"/>
      <c r="Y5" s="223"/>
      <c r="Z5" s="223"/>
      <c r="AA5" s="223"/>
      <c r="AB5" s="223"/>
      <c r="AC5" s="223"/>
      <c r="AD5" s="223"/>
    </row>
    <row r="6" spans="2:30" ht="24.95" customHeight="1">
      <c r="B6" s="316"/>
      <c r="C6" s="231"/>
      <c r="D6" s="329" t="s">
        <v>82</v>
      </c>
      <c r="E6" s="330"/>
      <c r="F6" s="330"/>
      <c r="G6" s="330"/>
      <c r="H6" s="330"/>
      <c r="I6" s="330"/>
      <c r="J6" s="228">
        <v>25</v>
      </c>
      <c r="K6" s="330" t="s">
        <v>83</v>
      </c>
      <c r="L6" s="330"/>
      <c r="M6" s="229">
        <v>3.2</v>
      </c>
      <c r="N6" s="232">
        <v>2</v>
      </c>
      <c r="O6" s="233">
        <f>M6*N6</f>
        <v>6.4</v>
      </c>
      <c r="P6" s="272" t="s">
        <v>84</v>
      </c>
      <c r="Q6" s="273"/>
      <c r="R6" s="98"/>
      <c r="S6" s="98"/>
      <c r="T6" s="189"/>
    </row>
    <row r="7" spans="2:30" ht="24.95" customHeight="1">
      <c r="B7" s="209"/>
      <c r="C7" s="210"/>
      <c r="D7" s="210"/>
      <c r="E7" s="140"/>
      <c r="F7" s="141"/>
      <c r="G7" s="141"/>
      <c r="H7" s="142"/>
      <c r="I7" s="98"/>
      <c r="J7" s="142"/>
      <c r="K7" s="98"/>
      <c r="L7" s="239" t="s">
        <v>60</v>
      </c>
      <c r="M7" s="239"/>
      <c r="N7" s="239"/>
      <c r="O7" s="239"/>
      <c r="P7" s="274"/>
      <c r="Q7" s="275"/>
      <c r="R7" s="99"/>
      <c r="S7" s="99"/>
      <c r="T7" s="190"/>
    </row>
    <row r="8" spans="2:30" ht="24.95" customHeight="1">
      <c r="B8" s="209"/>
      <c r="C8" s="210"/>
      <c r="D8" s="210"/>
      <c r="E8" s="349" t="s">
        <v>51</v>
      </c>
      <c r="F8" s="350"/>
      <c r="G8" s="350"/>
      <c r="H8" s="350"/>
      <c r="I8" s="350"/>
      <c r="J8" s="351"/>
      <c r="K8" s="120"/>
      <c r="L8" s="349" t="s">
        <v>59</v>
      </c>
      <c r="M8" s="350"/>
      <c r="N8" s="350"/>
      <c r="O8" s="351"/>
      <c r="P8" s="276" t="s">
        <v>56</v>
      </c>
      <c r="Q8" s="277" t="s">
        <v>57</v>
      </c>
      <c r="R8" s="99"/>
      <c r="S8" s="99"/>
      <c r="T8" s="190"/>
    </row>
    <row r="9" spans="2:30" ht="24.95" customHeight="1">
      <c r="B9" s="209"/>
      <c r="C9" s="210"/>
      <c r="D9" s="210"/>
      <c r="E9" s="128" t="s">
        <v>62</v>
      </c>
      <c r="F9" s="328">
        <v>10</v>
      </c>
      <c r="G9" s="328"/>
      <c r="H9" s="226"/>
      <c r="I9" s="226"/>
      <c r="J9" s="227"/>
      <c r="K9" s="123">
        <v>1990374</v>
      </c>
      <c r="L9" s="346" t="s">
        <v>35</v>
      </c>
      <c r="M9" s="347"/>
      <c r="N9" s="347"/>
      <c r="O9" s="348"/>
      <c r="P9" s="270">
        <f>SUMIFS($P$4:$P$4,$H$4:$H$4,$F$9:$F$19,$T$4:$T$4,$T$9:$T$19)</f>
        <v>0</v>
      </c>
      <c r="Q9" s="270">
        <f>SUMIFS($Q$4:$Q$4,$T$4:$T$4,$T$9:$T$19)</f>
        <v>0</v>
      </c>
      <c r="R9" s="99"/>
      <c r="S9" s="99"/>
      <c r="T9" s="189" t="s">
        <v>68</v>
      </c>
      <c r="U9" s="346" t="s">
        <v>85</v>
      </c>
      <c r="V9" s="347"/>
      <c r="W9" s="347"/>
      <c r="X9" s="348"/>
    </row>
    <row r="10" spans="2:30" ht="24.95" customHeight="1">
      <c r="B10" s="209"/>
      <c r="C10" s="210"/>
      <c r="D10" s="210"/>
      <c r="E10" s="128" t="s">
        <v>62</v>
      </c>
      <c r="F10" s="328">
        <v>10</v>
      </c>
      <c r="G10" s="328"/>
      <c r="H10" s="226"/>
      <c r="I10" s="226"/>
      <c r="J10" s="227"/>
      <c r="K10" s="123">
        <v>1990374</v>
      </c>
      <c r="L10" s="346" t="s">
        <v>35</v>
      </c>
      <c r="M10" s="347"/>
      <c r="N10" s="347"/>
      <c r="O10" s="348"/>
      <c r="P10" s="270">
        <f>SUMIFS($P$4:$P$4,$H$4:$H$4,$F$9:$F$19,$T$4:$T$4,$T$9:$T$19)</f>
        <v>0</v>
      </c>
      <c r="Q10" s="270">
        <f>SUMIFS($Q$4:$Q$4,$H$4:$H$4,$F$9:$F$19,$T$4:$T$4,$T$9:$T$19)</f>
        <v>0</v>
      </c>
      <c r="R10" s="99"/>
      <c r="S10" s="99"/>
      <c r="T10" s="189" t="s">
        <v>68</v>
      </c>
      <c r="U10" s="343" t="s">
        <v>86</v>
      </c>
      <c r="V10" s="344"/>
      <c r="W10" s="344"/>
      <c r="X10" s="345"/>
    </row>
    <row r="11" spans="2:30" ht="24.95" customHeight="1">
      <c r="B11" s="209"/>
      <c r="C11" s="210"/>
      <c r="D11" s="210"/>
      <c r="E11" s="260" t="s">
        <v>88</v>
      </c>
      <c r="F11" s="173">
        <v>10</v>
      </c>
      <c r="G11" s="173"/>
      <c r="H11" s="177"/>
      <c r="I11" s="177"/>
      <c r="J11" s="176"/>
      <c r="K11" s="124">
        <v>2602083</v>
      </c>
      <c r="L11" s="361" t="s">
        <v>87</v>
      </c>
      <c r="M11" s="318"/>
      <c r="N11" s="318"/>
      <c r="O11" s="319"/>
      <c r="P11" s="270">
        <f t="shared" ref="P11:P17" si="0">SUMIFS($P$4:$P$4,$F$4:$F$4,$F$9:$F$19,$T$4:$T$4,$T$9:$T$19)</f>
        <v>0</v>
      </c>
      <c r="Q11" s="270">
        <f t="shared" ref="Q11:Q17" si="1">SUMIFS($Q$4:$Q$4,$F$4:$F$4,$F$9:$F$19,$T$4:$T$4,$T$9:$T$19)</f>
        <v>0</v>
      </c>
      <c r="S11" s="133"/>
      <c r="T11" s="189" t="s">
        <v>66</v>
      </c>
    </row>
    <row r="12" spans="2:30" ht="24.95" customHeight="1">
      <c r="B12" s="209"/>
      <c r="C12" s="210"/>
      <c r="D12" s="210"/>
      <c r="E12" s="261" t="s">
        <v>93</v>
      </c>
      <c r="F12" s="178">
        <v>5</v>
      </c>
      <c r="G12" s="326"/>
      <c r="H12" s="326"/>
      <c r="I12" s="326"/>
      <c r="J12" s="327"/>
      <c r="K12" s="124">
        <v>824097</v>
      </c>
      <c r="L12" s="98"/>
      <c r="M12" s="98"/>
      <c r="N12" s="98"/>
      <c r="O12" s="98"/>
      <c r="P12" s="270">
        <f t="shared" si="0"/>
        <v>0</v>
      </c>
      <c r="Q12" s="270">
        <f t="shared" si="1"/>
        <v>0</v>
      </c>
      <c r="R12" s="99"/>
      <c r="S12" s="99"/>
      <c r="T12" s="189" t="s">
        <v>67</v>
      </c>
    </row>
    <row r="13" spans="2:30" ht="24.95" customHeight="1">
      <c r="B13" s="209"/>
      <c r="C13" s="210"/>
      <c r="D13" s="210"/>
      <c r="E13" s="160" t="s">
        <v>74</v>
      </c>
      <c r="F13" s="183">
        <v>20</v>
      </c>
      <c r="G13" s="174" t="s">
        <v>1</v>
      </c>
      <c r="H13" s="175">
        <v>3</v>
      </c>
      <c r="I13" s="177"/>
      <c r="J13" s="176"/>
      <c r="K13" s="124">
        <v>824088</v>
      </c>
      <c r="L13" s="98"/>
      <c r="M13" s="101"/>
      <c r="N13" s="101"/>
      <c r="O13" s="101"/>
      <c r="P13" s="270">
        <f t="shared" si="0"/>
        <v>0</v>
      </c>
      <c r="Q13" s="270">
        <f t="shared" si="1"/>
        <v>0</v>
      </c>
      <c r="R13" s="99"/>
      <c r="S13" s="99"/>
      <c r="T13" s="189" t="s">
        <v>69</v>
      </c>
    </row>
    <row r="14" spans="2:30" ht="24.95" customHeight="1">
      <c r="B14" s="209"/>
      <c r="C14" s="210"/>
      <c r="D14" s="210"/>
      <c r="E14" s="160" t="s">
        <v>74</v>
      </c>
      <c r="F14" s="183">
        <v>32</v>
      </c>
      <c r="G14" s="179" t="s">
        <v>1</v>
      </c>
      <c r="H14" s="178">
        <v>20</v>
      </c>
      <c r="I14" s="178" t="s">
        <v>1</v>
      </c>
      <c r="J14" s="180">
        <v>4</v>
      </c>
      <c r="K14" s="124">
        <v>824088</v>
      </c>
      <c r="L14" s="98"/>
      <c r="M14" s="98"/>
      <c r="N14" s="98"/>
      <c r="O14" s="98"/>
      <c r="P14" s="270">
        <f t="shared" si="0"/>
        <v>0</v>
      </c>
      <c r="Q14" s="270">
        <f t="shared" si="1"/>
        <v>0</v>
      </c>
      <c r="R14" s="99"/>
      <c r="S14" s="99"/>
      <c r="T14" s="189" t="s">
        <v>77</v>
      </c>
    </row>
    <row r="15" spans="2:30" ht="24.95" customHeight="1">
      <c r="B15" s="209"/>
      <c r="C15" s="210"/>
      <c r="D15" s="210"/>
      <c r="E15" s="262" t="s">
        <v>91</v>
      </c>
      <c r="F15" s="183">
        <v>40</v>
      </c>
      <c r="G15" s="174" t="s">
        <v>1</v>
      </c>
      <c r="H15" s="175">
        <v>2</v>
      </c>
      <c r="I15" s="175"/>
      <c r="J15" s="263"/>
      <c r="K15" s="125">
        <v>302452003</v>
      </c>
      <c r="L15" s="98"/>
      <c r="M15" s="98"/>
      <c r="N15" s="98"/>
      <c r="O15" s="98"/>
      <c r="P15" s="270">
        <f t="shared" si="0"/>
        <v>0</v>
      </c>
      <c r="Q15" s="270">
        <f t="shared" si="1"/>
        <v>0</v>
      </c>
      <c r="R15" s="99"/>
      <c r="S15" s="99"/>
      <c r="T15" s="189" t="s">
        <v>70</v>
      </c>
    </row>
    <row r="16" spans="2:30" ht="24.95" customHeight="1">
      <c r="B16" s="209"/>
      <c r="C16" s="210"/>
      <c r="D16" s="210"/>
      <c r="E16" s="264" t="s">
        <v>92</v>
      </c>
      <c r="F16" s="182">
        <v>50</v>
      </c>
      <c r="G16" s="179" t="s">
        <v>1</v>
      </c>
      <c r="H16" s="181">
        <v>25</v>
      </c>
      <c r="I16" s="178" t="s">
        <v>1</v>
      </c>
      <c r="J16" s="180">
        <v>2</v>
      </c>
      <c r="K16" s="125">
        <v>302452003</v>
      </c>
      <c r="L16" s="98"/>
      <c r="M16" s="98"/>
      <c r="N16" s="98"/>
      <c r="O16" s="98"/>
      <c r="P16" s="270">
        <f t="shared" si="0"/>
        <v>0</v>
      </c>
      <c r="Q16" s="270">
        <f t="shared" si="1"/>
        <v>0</v>
      </c>
      <c r="R16" s="99"/>
      <c r="S16" s="99"/>
      <c r="T16" s="189" t="s">
        <v>76</v>
      </c>
    </row>
    <row r="17" spans="2:20" ht="24.95" customHeight="1">
      <c r="B17" s="209"/>
      <c r="C17" s="210"/>
      <c r="D17" s="210"/>
      <c r="E17" s="185" t="s">
        <v>73</v>
      </c>
      <c r="F17" s="184">
        <v>245</v>
      </c>
      <c r="G17" s="221" t="s">
        <v>2</v>
      </c>
      <c r="H17" s="331">
        <v>6</v>
      </c>
      <c r="I17" s="331"/>
      <c r="J17" s="332"/>
      <c r="K17" s="124">
        <v>873475</v>
      </c>
      <c r="L17" s="126"/>
      <c r="M17" s="126"/>
      <c r="N17" s="126"/>
      <c r="O17" s="126"/>
      <c r="P17" s="278">
        <f t="shared" si="0"/>
        <v>0</v>
      </c>
      <c r="Q17" s="278">
        <f t="shared" si="1"/>
        <v>0</v>
      </c>
      <c r="R17" s="99"/>
      <c r="S17" s="99"/>
      <c r="T17" s="189" t="s">
        <v>71</v>
      </c>
    </row>
    <row r="18" spans="2:20" ht="24.95" customHeight="1">
      <c r="B18" s="209"/>
      <c r="C18" s="210"/>
      <c r="D18" s="210"/>
      <c r="E18" s="206"/>
      <c r="F18" s="202"/>
      <c r="G18" s="202"/>
      <c r="H18" s="203"/>
      <c r="I18" s="186"/>
      <c r="J18" s="203"/>
      <c r="K18" s="203"/>
      <c r="L18" s="363" t="s">
        <v>78</v>
      </c>
      <c r="M18" s="364"/>
      <c r="N18" s="364"/>
      <c r="O18" s="364"/>
      <c r="P18" s="365"/>
      <c r="Q18" s="279">
        <f>SUM(Q9:Q17)</f>
        <v>0</v>
      </c>
      <c r="R18" s="99"/>
      <c r="S18" s="99"/>
      <c r="T18" s="189"/>
    </row>
    <row r="19" spans="2:20" ht="24.95" customHeight="1">
      <c r="B19" s="211"/>
      <c r="C19" s="212"/>
      <c r="D19" s="212"/>
      <c r="E19" s="164" t="s">
        <v>75</v>
      </c>
      <c r="F19" s="171">
        <v>10</v>
      </c>
      <c r="G19" s="324" t="s">
        <v>63</v>
      </c>
      <c r="H19" s="324"/>
      <c r="I19" s="324"/>
      <c r="J19" s="325"/>
      <c r="K19" s="111" t="s">
        <v>65</v>
      </c>
      <c r="L19" s="289" t="s">
        <v>80</v>
      </c>
      <c r="M19" s="290"/>
      <c r="N19" s="290"/>
      <c r="O19" s="291"/>
      <c r="P19" s="270">
        <f>SUMIFS($P$4:$P$4,$F$4:$F$4,$F$9:$F$19,$T$4:$T$4,$T$9:$T$19)</f>
        <v>0</v>
      </c>
      <c r="Q19" s="270">
        <f>SUMIFS($Q$4:$Q$4,$F$4:$F$4,$F$9:$F$19,$T$4:$T$4,$T$9:$T$19)</f>
        <v>0</v>
      </c>
      <c r="R19" s="99"/>
      <c r="S19" s="99"/>
      <c r="T19" s="189" t="s">
        <v>72</v>
      </c>
    </row>
    <row r="20" spans="2:20" ht="24.95" customHeight="1">
      <c r="E20" s="2"/>
      <c r="F20" s="2"/>
      <c r="G20" s="2"/>
      <c r="H20" s="2"/>
      <c r="J20" s="2"/>
      <c r="K20" s="2"/>
      <c r="P20" s="280"/>
      <c r="Q20" s="280"/>
      <c r="R20" s="99"/>
      <c r="S20" s="99"/>
    </row>
  </sheetData>
  <mergeCells count="23">
    <mergeCell ref="B2:R2"/>
    <mergeCell ref="T2:U3"/>
    <mergeCell ref="E3:J3"/>
    <mergeCell ref="M3:O3"/>
    <mergeCell ref="G19:J19"/>
    <mergeCell ref="L19:O19"/>
    <mergeCell ref="F9:G9"/>
    <mergeCell ref="L9:O9"/>
    <mergeCell ref="U9:X9"/>
    <mergeCell ref="F10:G10"/>
    <mergeCell ref="L10:O10"/>
    <mergeCell ref="U10:X10"/>
    <mergeCell ref="B4:B6"/>
    <mergeCell ref="L11:O11"/>
    <mergeCell ref="G12:J12"/>
    <mergeCell ref="H17:J17"/>
    <mergeCell ref="L18:P18"/>
    <mergeCell ref="G4:J4"/>
    <mergeCell ref="D6:I6"/>
    <mergeCell ref="K6:L6"/>
    <mergeCell ref="E8:J8"/>
    <mergeCell ref="L8:O8"/>
    <mergeCell ref="G5:J5"/>
  </mergeCells>
  <pageMargins left="0.7" right="0.7" top="0.75" bottom="0.75" header="0.3" footer="0.3"/>
  <pageSetup paperSize="8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606C-997F-4EF9-8EEC-7D274DBEAE68}">
  <dimension ref="A1:AD26"/>
  <sheetViews>
    <sheetView showGridLines="0" tabSelected="1" workbookViewId="0">
      <selection activeCell="B2" sqref="B2:R10"/>
    </sheetView>
  </sheetViews>
  <sheetFormatPr defaultRowHeight="12.75"/>
  <cols>
    <col min="1" max="1" width="8.7109375" style="220" customWidth="1"/>
    <col min="2" max="2" width="8.7109375" style="2" customWidth="1"/>
    <col min="3" max="3" width="6.42578125" style="2" customWidth="1"/>
    <col min="4" max="4" width="6.7109375" style="2" customWidth="1"/>
    <col min="5" max="5" width="6.7109375" style="4" customWidth="1"/>
    <col min="6" max="6" width="5.28515625" style="5" customWidth="1"/>
    <col min="7" max="7" width="2.28515625" style="5" customWidth="1"/>
    <col min="8" max="8" width="3.7109375" style="8" customWidth="1"/>
    <col min="9" max="9" width="2.7109375" style="2" customWidth="1"/>
    <col min="10" max="10" width="5.7109375" style="8" customWidth="1"/>
    <col min="11" max="11" width="15.7109375" style="8" customWidth="1"/>
    <col min="12" max="12" width="8.7109375" style="2" customWidth="1"/>
    <col min="13" max="15" width="6.7109375" style="2" customWidth="1"/>
    <col min="16" max="16" width="7.85546875" style="265" customWidth="1"/>
    <col min="17" max="17" width="8.7109375" style="266" customWidth="1"/>
    <col min="18" max="19" width="9.140625" style="2"/>
    <col min="20" max="20" width="17.140625" style="2" customWidth="1"/>
    <col min="21" max="235" width="9.140625" style="2"/>
    <col min="236" max="237" width="8.7109375" style="2" customWidth="1"/>
    <col min="238" max="238" width="6.7109375" style="2" customWidth="1"/>
    <col min="239" max="239" width="4.7109375" style="2" customWidth="1"/>
    <col min="240" max="240" width="5.7109375" style="2" customWidth="1"/>
    <col min="241" max="241" width="2.7109375" style="2" customWidth="1"/>
    <col min="242" max="242" width="5.7109375" style="2" customWidth="1"/>
    <col min="243" max="244" width="2.7109375" style="2" customWidth="1"/>
    <col min="245" max="245" width="10.7109375" style="2" customWidth="1"/>
    <col min="246" max="246" width="6.7109375" style="2" customWidth="1"/>
    <col min="247" max="247" width="2.7109375" style="2" customWidth="1"/>
    <col min="248" max="248" width="4.7109375" style="2" customWidth="1"/>
    <col min="249" max="249" width="2.7109375" style="2" customWidth="1"/>
    <col min="250" max="250" width="8.7109375" style="2" customWidth="1"/>
    <col min="251" max="251" width="10.7109375" style="2" customWidth="1"/>
    <col min="252" max="252" width="19.85546875" style="2" customWidth="1"/>
    <col min="253" max="491" width="9.140625" style="2"/>
    <col min="492" max="493" width="8.7109375" style="2" customWidth="1"/>
    <col min="494" max="494" width="6.7109375" style="2" customWidth="1"/>
    <col min="495" max="495" width="4.7109375" style="2" customWidth="1"/>
    <col min="496" max="496" width="5.7109375" style="2" customWidth="1"/>
    <col min="497" max="497" width="2.7109375" style="2" customWidth="1"/>
    <col min="498" max="498" width="5.7109375" style="2" customWidth="1"/>
    <col min="499" max="500" width="2.7109375" style="2" customWidth="1"/>
    <col min="501" max="501" width="10.7109375" style="2" customWidth="1"/>
    <col min="502" max="502" width="6.7109375" style="2" customWidth="1"/>
    <col min="503" max="503" width="2.7109375" style="2" customWidth="1"/>
    <col min="504" max="504" width="4.7109375" style="2" customWidth="1"/>
    <col min="505" max="505" width="2.7109375" style="2" customWidth="1"/>
    <col min="506" max="506" width="8.7109375" style="2" customWidth="1"/>
    <col min="507" max="507" width="10.7109375" style="2" customWidth="1"/>
    <col min="508" max="508" width="19.85546875" style="2" customWidth="1"/>
    <col min="509" max="747" width="9.140625" style="2"/>
    <col min="748" max="749" width="8.7109375" style="2" customWidth="1"/>
    <col min="750" max="750" width="6.7109375" style="2" customWidth="1"/>
    <col min="751" max="751" width="4.7109375" style="2" customWidth="1"/>
    <col min="752" max="752" width="5.7109375" style="2" customWidth="1"/>
    <col min="753" max="753" width="2.7109375" style="2" customWidth="1"/>
    <col min="754" max="754" width="5.7109375" style="2" customWidth="1"/>
    <col min="755" max="756" width="2.7109375" style="2" customWidth="1"/>
    <col min="757" max="757" width="10.7109375" style="2" customWidth="1"/>
    <col min="758" max="758" width="6.7109375" style="2" customWidth="1"/>
    <col min="759" max="759" width="2.7109375" style="2" customWidth="1"/>
    <col min="760" max="760" width="4.7109375" style="2" customWidth="1"/>
    <col min="761" max="761" width="2.7109375" style="2" customWidth="1"/>
    <col min="762" max="762" width="8.7109375" style="2" customWidth="1"/>
    <col min="763" max="763" width="10.7109375" style="2" customWidth="1"/>
    <col min="764" max="764" width="19.85546875" style="2" customWidth="1"/>
    <col min="765" max="1003" width="9.140625" style="2"/>
    <col min="1004" max="1005" width="8.7109375" style="2" customWidth="1"/>
    <col min="1006" max="1006" width="6.7109375" style="2" customWidth="1"/>
    <col min="1007" max="1007" width="4.7109375" style="2" customWidth="1"/>
    <col min="1008" max="1008" width="5.7109375" style="2" customWidth="1"/>
    <col min="1009" max="1009" width="2.7109375" style="2" customWidth="1"/>
    <col min="1010" max="1010" width="5.7109375" style="2" customWidth="1"/>
    <col min="1011" max="1012" width="2.7109375" style="2" customWidth="1"/>
    <col min="1013" max="1013" width="10.7109375" style="2" customWidth="1"/>
    <col min="1014" max="1014" width="6.7109375" style="2" customWidth="1"/>
    <col min="1015" max="1015" width="2.7109375" style="2" customWidth="1"/>
    <col min="1016" max="1016" width="4.7109375" style="2" customWidth="1"/>
    <col min="1017" max="1017" width="2.7109375" style="2" customWidth="1"/>
    <col min="1018" max="1018" width="8.7109375" style="2" customWidth="1"/>
    <col min="1019" max="1019" width="10.7109375" style="2" customWidth="1"/>
    <col min="1020" max="1020" width="19.85546875" style="2" customWidth="1"/>
    <col min="1021" max="1259" width="9.140625" style="2"/>
    <col min="1260" max="1261" width="8.7109375" style="2" customWidth="1"/>
    <col min="1262" max="1262" width="6.7109375" style="2" customWidth="1"/>
    <col min="1263" max="1263" width="4.7109375" style="2" customWidth="1"/>
    <col min="1264" max="1264" width="5.7109375" style="2" customWidth="1"/>
    <col min="1265" max="1265" width="2.7109375" style="2" customWidth="1"/>
    <col min="1266" max="1266" width="5.7109375" style="2" customWidth="1"/>
    <col min="1267" max="1268" width="2.7109375" style="2" customWidth="1"/>
    <col min="1269" max="1269" width="10.7109375" style="2" customWidth="1"/>
    <col min="1270" max="1270" width="6.7109375" style="2" customWidth="1"/>
    <col min="1271" max="1271" width="2.7109375" style="2" customWidth="1"/>
    <col min="1272" max="1272" width="4.7109375" style="2" customWidth="1"/>
    <col min="1273" max="1273" width="2.7109375" style="2" customWidth="1"/>
    <col min="1274" max="1274" width="8.7109375" style="2" customWidth="1"/>
    <col min="1275" max="1275" width="10.7109375" style="2" customWidth="1"/>
    <col min="1276" max="1276" width="19.85546875" style="2" customWidth="1"/>
    <col min="1277" max="1515" width="9.140625" style="2"/>
    <col min="1516" max="1517" width="8.7109375" style="2" customWidth="1"/>
    <col min="1518" max="1518" width="6.7109375" style="2" customWidth="1"/>
    <col min="1519" max="1519" width="4.7109375" style="2" customWidth="1"/>
    <col min="1520" max="1520" width="5.7109375" style="2" customWidth="1"/>
    <col min="1521" max="1521" width="2.7109375" style="2" customWidth="1"/>
    <col min="1522" max="1522" width="5.7109375" style="2" customWidth="1"/>
    <col min="1523" max="1524" width="2.7109375" style="2" customWidth="1"/>
    <col min="1525" max="1525" width="10.7109375" style="2" customWidth="1"/>
    <col min="1526" max="1526" width="6.7109375" style="2" customWidth="1"/>
    <col min="1527" max="1527" width="2.7109375" style="2" customWidth="1"/>
    <col min="1528" max="1528" width="4.7109375" style="2" customWidth="1"/>
    <col min="1529" max="1529" width="2.7109375" style="2" customWidth="1"/>
    <col min="1530" max="1530" width="8.7109375" style="2" customWidth="1"/>
    <col min="1531" max="1531" width="10.7109375" style="2" customWidth="1"/>
    <col min="1532" max="1532" width="19.85546875" style="2" customWidth="1"/>
    <col min="1533" max="1771" width="9.140625" style="2"/>
    <col min="1772" max="1773" width="8.7109375" style="2" customWidth="1"/>
    <col min="1774" max="1774" width="6.7109375" style="2" customWidth="1"/>
    <col min="1775" max="1775" width="4.7109375" style="2" customWidth="1"/>
    <col min="1776" max="1776" width="5.7109375" style="2" customWidth="1"/>
    <col min="1777" max="1777" width="2.7109375" style="2" customWidth="1"/>
    <col min="1778" max="1778" width="5.7109375" style="2" customWidth="1"/>
    <col min="1779" max="1780" width="2.7109375" style="2" customWidth="1"/>
    <col min="1781" max="1781" width="10.7109375" style="2" customWidth="1"/>
    <col min="1782" max="1782" width="6.7109375" style="2" customWidth="1"/>
    <col min="1783" max="1783" width="2.7109375" style="2" customWidth="1"/>
    <col min="1784" max="1784" width="4.7109375" style="2" customWidth="1"/>
    <col min="1785" max="1785" width="2.7109375" style="2" customWidth="1"/>
    <col min="1786" max="1786" width="8.7109375" style="2" customWidth="1"/>
    <col min="1787" max="1787" width="10.7109375" style="2" customWidth="1"/>
    <col min="1788" max="1788" width="19.85546875" style="2" customWidth="1"/>
    <col min="1789" max="2027" width="9.140625" style="2"/>
    <col min="2028" max="2029" width="8.7109375" style="2" customWidth="1"/>
    <col min="2030" max="2030" width="6.7109375" style="2" customWidth="1"/>
    <col min="2031" max="2031" width="4.7109375" style="2" customWidth="1"/>
    <col min="2032" max="2032" width="5.7109375" style="2" customWidth="1"/>
    <col min="2033" max="2033" width="2.7109375" style="2" customWidth="1"/>
    <col min="2034" max="2034" width="5.7109375" style="2" customWidth="1"/>
    <col min="2035" max="2036" width="2.7109375" style="2" customWidth="1"/>
    <col min="2037" max="2037" width="10.7109375" style="2" customWidth="1"/>
    <col min="2038" max="2038" width="6.7109375" style="2" customWidth="1"/>
    <col min="2039" max="2039" width="2.7109375" style="2" customWidth="1"/>
    <col min="2040" max="2040" width="4.7109375" style="2" customWidth="1"/>
    <col min="2041" max="2041" width="2.7109375" style="2" customWidth="1"/>
    <col min="2042" max="2042" width="8.7109375" style="2" customWidth="1"/>
    <col min="2043" max="2043" width="10.7109375" style="2" customWidth="1"/>
    <col min="2044" max="2044" width="19.85546875" style="2" customWidth="1"/>
    <col min="2045" max="2283" width="9.140625" style="2"/>
    <col min="2284" max="2285" width="8.7109375" style="2" customWidth="1"/>
    <col min="2286" max="2286" width="6.7109375" style="2" customWidth="1"/>
    <col min="2287" max="2287" width="4.7109375" style="2" customWidth="1"/>
    <col min="2288" max="2288" width="5.7109375" style="2" customWidth="1"/>
    <col min="2289" max="2289" width="2.7109375" style="2" customWidth="1"/>
    <col min="2290" max="2290" width="5.7109375" style="2" customWidth="1"/>
    <col min="2291" max="2292" width="2.7109375" style="2" customWidth="1"/>
    <col min="2293" max="2293" width="10.7109375" style="2" customWidth="1"/>
    <col min="2294" max="2294" width="6.7109375" style="2" customWidth="1"/>
    <col min="2295" max="2295" width="2.7109375" style="2" customWidth="1"/>
    <col min="2296" max="2296" width="4.7109375" style="2" customWidth="1"/>
    <col min="2297" max="2297" width="2.7109375" style="2" customWidth="1"/>
    <col min="2298" max="2298" width="8.7109375" style="2" customWidth="1"/>
    <col min="2299" max="2299" width="10.7109375" style="2" customWidth="1"/>
    <col min="2300" max="2300" width="19.85546875" style="2" customWidth="1"/>
    <col min="2301" max="2539" width="9.140625" style="2"/>
    <col min="2540" max="2541" width="8.7109375" style="2" customWidth="1"/>
    <col min="2542" max="2542" width="6.7109375" style="2" customWidth="1"/>
    <col min="2543" max="2543" width="4.7109375" style="2" customWidth="1"/>
    <col min="2544" max="2544" width="5.7109375" style="2" customWidth="1"/>
    <col min="2545" max="2545" width="2.7109375" style="2" customWidth="1"/>
    <col min="2546" max="2546" width="5.7109375" style="2" customWidth="1"/>
    <col min="2547" max="2548" width="2.7109375" style="2" customWidth="1"/>
    <col min="2549" max="2549" width="10.7109375" style="2" customWidth="1"/>
    <col min="2550" max="2550" width="6.7109375" style="2" customWidth="1"/>
    <col min="2551" max="2551" width="2.7109375" style="2" customWidth="1"/>
    <col min="2552" max="2552" width="4.7109375" style="2" customWidth="1"/>
    <col min="2553" max="2553" width="2.7109375" style="2" customWidth="1"/>
    <col min="2554" max="2554" width="8.7109375" style="2" customWidth="1"/>
    <col min="2555" max="2555" width="10.7109375" style="2" customWidth="1"/>
    <col min="2556" max="2556" width="19.85546875" style="2" customWidth="1"/>
    <col min="2557" max="2795" width="9.140625" style="2"/>
    <col min="2796" max="2797" width="8.7109375" style="2" customWidth="1"/>
    <col min="2798" max="2798" width="6.7109375" style="2" customWidth="1"/>
    <col min="2799" max="2799" width="4.7109375" style="2" customWidth="1"/>
    <col min="2800" max="2800" width="5.7109375" style="2" customWidth="1"/>
    <col min="2801" max="2801" width="2.7109375" style="2" customWidth="1"/>
    <col min="2802" max="2802" width="5.7109375" style="2" customWidth="1"/>
    <col min="2803" max="2804" width="2.7109375" style="2" customWidth="1"/>
    <col min="2805" max="2805" width="10.7109375" style="2" customWidth="1"/>
    <col min="2806" max="2806" width="6.7109375" style="2" customWidth="1"/>
    <col min="2807" max="2807" width="2.7109375" style="2" customWidth="1"/>
    <col min="2808" max="2808" width="4.7109375" style="2" customWidth="1"/>
    <col min="2809" max="2809" width="2.7109375" style="2" customWidth="1"/>
    <col min="2810" max="2810" width="8.7109375" style="2" customWidth="1"/>
    <col min="2811" max="2811" width="10.7109375" style="2" customWidth="1"/>
    <col min="2812" max="2812" width="19.85546875" style="2" customWidth="1"/>
    <col min="2813" max="3051" width="9.140625" style="2"/>
    <col min="3052" max="3053" width="8.7109375" style="2" customWidth="1"/>
    <col min="3054" max="3054" width="6.7109375" style="2" customWidth="1"/>
    <col min="3055" max="3055" width="4.7109375" style="2" customWidth="1"/>
    <col min="3056" max="3056" width="5.7109375" style="2" customWidth="1"/>
    <col min="3057" max="3057" width="2.7109375" style="2" customWidth="1"/>
    <col min="3058" max="3058" width="5.7109375" style="2" customWidth="1"/>
    <col min="3059" max="3060" width="2.7109375" style="2" customWidth="1"/>
    <col min="3061" max="3061" width="10.7109375" style="2" customWidth="1"/>
    <col min="3062" max="3062" width="6.7109375" style="2" customWidth="1"/>
    <col min="3063" max="3063" width="2.7109375" style="2" customWidth="1"/>
    <col min="3064" max="3064" width="4.7109375" style="2" customWidth="1"/>
    <col min="3065" max="3065" width="2.7109375" style="2" customWidth="1"/>
    <col min="3066" max="3066" width="8.7109375" style="2" customWidth="1"/>
    <col min="3067" max="3067" width="10.7109375" style="2" customWidth="1"/>
    <col min="3068" max="3068" width="19.85546875" style="2" customWidth="1"/>
    <col min="3069" max="3307" width="9.140625" style="2"/>
    <col min="3308" max="3309" width="8.7109375" style="2" customWidth="1"/>
    <col min="3310" max="3310" width="6.7109375" style="2" customWidth="1"/>
    <col min="3311" max="3311" width="4.7109375" style="2" customWidth="1"/>
    <col min="3312" max="3312" width="5.7109375" style="2" customWidth="1"/>
    <col min="3313" max="3313" width="2.7109375" style="2" customWidth="1"/>
    <col min="3314" max="3314" width="5.7109375" style="2" customWidth="1"/>
    <col min="3315" max="3316" width="2.7109375" style="2" customWidth="1"/>
    <col min="3317" max="3317" width="10.7109375" style="2" customWidth="1"/>
    <col min="3318" max="3318" width="6.7109375" style="2" customWidth="1"/>
    <col min="3319" max="3319" width="2.7109375" style="2" customWidth="1"/>
    <col min="3320" max="3320" width="4.7109375" style="2" customWidth="1"/>
    <col min="3321" max="3321" width="2.7109375" style="2" customWidth="1"/>
    <col min="3322" max="3322" width="8.7109375" style="2" customWidth="1"/>
    <col min="3323" max="3323" width="10.7109375" style="2" customWidth="1"/>
    <col min="3324" max="3324" width="19.85546875" style="2" customWidth="1"/>
    <col min="3325" max="3563" width="9.140625" style="2"/>
    <col min="3564" max="3565" width="8.7109375" style="2" customWidth="1"/>
    <col min="3566" max="3566" width="6.7109375" style="2" customWidth="1"/>
    <col min="3567" max="3567" width="4.7109375" style="2" customWidth="1"/>
    <col min="3568" max="3568" width="5.7109375" style="2" customWidth="1"/>
    <col min="3569" max="3569" width="2.7109375" style="2" customWidth="1"/>
    <col min="3570" max="3570" width="5.7109375" style="2" customWidth="1"/>
    <col min="3571" max="3572" width="2.7109375" style="2" customWidth="1"/>
    <col min="3573" max="3573" width="10.7109375" style="2" customWidth="1"/>
    <col min="3574" max="3574" width="6.7109375" style="2" customWidth="1"/>
    <col min="3575" max="3575" width="2.7109375" style="2" customWidth="1"/>
    <col min="3576" max="3576" width="4.7109375" style="2" customWidth="1"/>
    <col min="3577" max="3577" width="2.7109375" style="2" customWidth="1"/>
    <col min="3578" max="3578" width="8.7109375" style="2" customWidth="1"/>
    <col min="3579" max="3579" width="10.7109375" style="2" customWidth="1"/>
    <col min="3580" max="3580" width="19.85546875" style="2" customWidth="1"/>
    <col min="3581" max="3819" width="9.140625" style="2"/>
    <col min="3820" max="3821" width="8.7109375" style="2" customWidth="1"/>
    <col min="3822" max="3822" width="6.7109375" style="2" customWidth="1"/>
    <col min="3823" max="3823" width="4.7109375" style="2" customWidth="1"/>
    <col min="3824" max="3824" width="5.7109375" style="2" customWidth="1"/>
    <col min="3825" max="3825" width="2.7109375" style="2" customWidth="1"/>
    <col min="3826" max="3826" width="5.7109375" style="2" customWidth="1"/>
    <col min="3827" max="3828" width="2.7109375" style="2" customWidth="1"/>
    <col min="3829" max="3829" width="10.7109375" style="2" customWidth="1"/>
    <col min="3830" max="3830" width="6.7109375" style="2" customWidth="1"/>
    <col min="3831" max="3831" width="2.7109375" style="2" customWidth="1"/>
    <col min="3832" max="3832" width="4.7109375" style="2" customWidth="1"/>
    <col min="3833" max="3833" width="2.7109375" style="2" customWidth="1"/>
    <col min="3834" max="3834" width="8.7109375" style="2" customWidth="1"/>
    <col min="3835" max="3835" width="10.7109375" style="2" customWidth="1"/>
    <col min="3836" max="3836" width="19.85546875" style="2" customWidth="1"/>
    <col min="3837" max="4075" width="9.140625" style="2"/>
    <col min="4076" max="4077" width="8.7109375" style="2" customWidth="1"/>
    <col min="4078" max="4078" width="6.7109375" style="2" customWidth="1"/>
    <col min="4079" max="4079" width="4.7109375" style="2" customWidth="1"/>
    <col min="4080" max="4080" width="5.7109375" style="2" customWidth="1"/>
    <col min="4081" max="4081" width="2.7109375" style="2" customWidth="1"/>
    <col min="4082" max="4082" width="5.7109375" style="2" customWidth="1"/>
    <col min="4083" max="4084" width="2.7109375" style="2" customWidth="1"/>
    <col min="4085" max="4085" width="10.7109375" style="2" customWidth="1"/>
    <col min="4086" max="4086" width="6.7109375" style="2" customWidth="1"/>
    <col min="4087" max="4087" width="2.7109375" style="2" customWidth="1"/>
    <col min="4088" max="4088" width="4.7109375" style="2" customWidth="1"/>
    <col min="4089" max="4089" width="2.7109375" style="2" customWidth="1"/>
    <col min="4090" max="4090" width="8.7109375" style="2" customWidth="1"/>
    <col min="4091" max="4091" width="10.7109375" style="2" customWidth="1"/>
    <col min="4092" max="4092" width="19.85546875" style="2" customWidth="1"/>
    <col min="4093" max="4331" width="9.140625" style="2"/>
    <col min="4332" max="4333" width="8.7109375" style="2" customWidth="1"/>
    <col min="4334" max="4334" width="6.7109375" style="2" customWidth="1"/>
    <col min="4335" max="4335" width="4.7109375" style="2" customWidth="1"/>
    <col min="4336" max="4336" width="5.7109375" style="2" customWidth="1"/>
    <col min="4337" max="4337" width="2.7109375" style="2" customWidth="1"/>
    <col min="4338" max="4338" width="5.7109375" style="2" customWidth="1"/>
    <col min="4339" max="4340" width="2.7109375" style="2" customWidth="1"/>
    <col min="4341" max="4341" width="10.7109375" style="2" customWidth="1"/>
    <col min="4342" max="4342" width="6.7109375" style="2" customWidth="1"/>
    <col min="4343" max="4343" width="2.7109375" style="2" customWidth="1"/>
    <col min="4344" max="4344" width="4.7109375" style="2" customWidth="1"/>
    <col min="4345" max="4345" width="2.7109375" style="2" customWidth="1"/>
    <col min="4346" max="4346" width="8.7109375" style="2" customWidth="1"/>
    <col min="4347" max="4347" width="10.7109375" style="2" customWidth="1"/>
    <col min="4348" max="4348" width="19.85546875" style="2" customWidth="1"/>
    <col min="4349" max="4587" width="9.140625" style="2"/>
    <col min="4588" max="4589" width="8.7109375" style="2" customWidth="1"/>
    <col min="4590" max="4590" width="6.7109375" style="2" customWidth="1"/>
    <col min="4591" max="4591" width="4.7109375" style="2" customWidth="1"/>
    <col min="4592" max="4592" width="5.7109375" style="2" customWidth="1"/>
    <col min="4593" max="4593" width="2.7109375" style="2" customWidth="1"/>
    <col min="4594" max="4594" width="5.7109375" style="2" customWidth="1"/>
    <col min="4595" max="4596" width="2.7109375" style="2" customWidth="1"/>
    <col min="4597" max="4597" width="10.7109375" style="2" customWidth="1"/>
    <col min="4598" max="4598" width="6.7109375" style="2" customWidth="1"/>
    <col min="4599" max="4599" width="2.7109375" style="2" customWidth="1"/>
    <col min="4600" max="4600" width="4.7109375" style="2" customWidth="1"/>
    <col min="4601" max="4601" width="2.7109375" style="2" customWidth="1"/>
    <col min="4602" max="4602" width="8.7109375" style="2" customWidth="1"/>
    <col min="4603" max="4603" width="10.7109375" style="2" customWidth="1"/>
    <col min="4604" max="4604" width="19.85546875" style="2" customWidth="1"/>
    <col min="4605" max="4843" width="9.140625" style="2"/>
    <col min="4844" max="4845" width="8.7109375" style="2" customWidth="1"/>
    <col min="4846" max="4846" width="6.7109375" style="2" customWidth="1"/>
    <col min="4847" max="4847" width="4.7109375" style="2" customWidth="1"/>
    <col min="4848" max="4848" width="5.7109375" style="2" customWidth="1"/>
    <col min="4849" max="4849" width="2.7109375" style="2" customWidth="1"/>
    <col min="4850" max="4850" width="5.7109375" style="2" customWidth="1"/>
    <col min="4851" max="4852" width="2.7109375" style="2" customWidth="1"/>
    <col min="4853" max="4853" width="10.7109375" style="2" customWidth="1"/>
    <col min="4854" max="4854" width="6.7109375" style="2" customWidth="1"/>
    <col min="4855" max="4855" width="2.7109375" style="2" customWidth="1"/>
    <col min="4856" max="4856" width="4.7109375" style="2" customWidth="1"/>
    <col min="4857" max="4857" width="2.7109375" style="2" customWidth="1"/>
    <col min="4858" max="4858" width="8.7109375" style="2" customWidth="1"/>
    <col min="4859" max="4859" width="10.7109375" style="2" customWidth="1"/>
    <col min="4860" max="4860" width="19.85546875" style="2" customWidth="1"/>
    <col min="4861" max="5099" width="9.140625" style="2"/>
    <col min="5100" max="5101" width="8.7109375" style="2" customWidth="1"/>
    <col min="5102" max="5102" width="6.7109375" style="2" customWidth="1"/>
    <col min="5103" max="5103" width="4.7109375" style="2" customWidth="1"/>
    <col min="5104" max="5104" width="5.7109375" style="2" customWidth="1"/>
    <col min="5105" max="5105" width="2.7109375" style="2" customWidth="1"/>
    <col min="5106" max="5106" width="5.7109375" style="2" customWidth="1"/>
    <col min="5107" max="5108" width="2.7109375" style="2" customWidth="1"/>
    <col min="5109" max="5109" width="10.7109375" style="2" customWidth="1"/>
    <col min="5110" max="5110" width="6.7109375" style="2" customWidth="1"/>
    <col min="5111" max="5111" width="2.7109375" style="2" customWidth="1"/>
    <col min="5112" max="5112" width="4.7109375" style="2" customWidth="1"/>
    <col min="5113" max="5113" width="2.7109375" style="2" customWidth="1"/>
    <col min="5114" max="5114" width="8.7109375" style="2" customWidth="1"/>
    <col min="5115" max="5115" width="10.7109375" style="2" customWidth="1"/>
    <col min="5116" max="5116" width="19.85546875" style="2" customWidth="1"/>
    <col min="5117" max="5355" width="9.140625" style="2"/>
    <col min="5356" max="5357" width="8.7109375" style="2" customWidth="1"/>
    <col min="5358" max="5358" width="6.7109375" style="2" customWidth="1"/>
    <col min="5359" max="5359" width="4.7109375" style="2" customWidth="1"/>
    <col min="5360" max="5360" width="5.7109375" style="2" customWidth="1"/>
    <col min="5361" max="5361" width="2.7109375" style="2" customWidth="1"/>
    <col min="5362" max="5362" width="5.7109375" style="2" customWidth="1"/>
    <col min="5363" max="5364" width="2.7109375" style="2" customWidth="1"/>
    <col min="5365" max="5365" width="10.7109375" style="2" customWidth="1"/>
    <col min="5366" max="5366" width="6.7109375" style="2" customWidth="1"/>
    <col min="5367" max="5367" width="2.7109375" style="2" customWidth="1"/>
    <col min="5368" max="5368" width="4.7109375" style="2" customWidth="1"/>
    <col min="5369" max="5369" width="2.7109375" style="2" customWidth="1"/>
    <col min="5370" max="5370" width="8.7109375" style="2" customWidth="1"/>
    <col min="5371" max="5371" width="10.7109375" style="2" customWidth="1"/>
    <col min="5372" max="5372" width="19.85546875" style="2" customWidth="1"/>
    <col min="5373" max="5611" width="9.140625" style="2"/>
    <col min="5612" max="5613" width="8.7109375" style="2" customWidth="1"/>
    <col min="5614" max="5614" width="6.7109375" style="2" customWidth="1"/>
    <col min="5615" max="5615" width="4.7109375" style="2" customWidth="1"/>
    <col min="5616" max="5616" width="5.7109375" style="2" customWidth="1"/>
    <col min="5617" max="5617" width="2.7109375" style="2" customWidth="1"/>
    <col min="5618" max="5618" width="5.7109375" style="2" customWidth="1"/>
    <col min="5619" max="5620" width="2.7109375" style="2" customWidth="1"/>
    <col min="5621" max="5621" width="10.7109375" style="2" customWidth="1"/>
    <col min="5622" max="5622" width="6.7109375" style="2" customWidth="1"/>
    <col min="5623" max="5623" width="2.7109375" style="2" customWidth="1"/>
    <col min="5624" max="5624" width="4.7109375" style="2" customWidth="1"/>
    <col min="5625" max="5625" width="2.7109375" style="2" customWidth="1"/>
    <col min="5626" max="5626" width="8.7109375" style="2" customWidth="1"/>
    <col min="5627" max="5627" width="10.7109375" style="2" customWidth="1"/>
    <col min="5628" max="5628" width="19.85546875" style="2" customWidth="1"/>
    <col min="5629" max="5867" width="9.140625" style="2"/>
    <col min="5868" max="5869" width="8.7109375" style="2" customWidth="1"/>
    <col min="5870" max="5870" width="6.7109375" style="2" customWidth="1"/>
    <col min="5871" max="5871" width="4.7109375" style="2" customWidth="1"/>
    <col min="5872" max="5872" width="5.7109375" style="2" customWidth="1"/>
    <col min="5873" max="5873" width="2.7109375" style="2" customWidth="1"/>
    <col min="5874" max="5874" width="5.7109375" style="2" customWidth="1"/>
    <col min="5875" max="5876" width="2.7109375" style="2" customWidth="1"/>
    <col min="5877" max="5877" width="10.7109375" style="2" customWidth="1"/>
    <col min="5878" max="5878" width="6.7109375" style="2" customWidth="1"/>
    <col min="5879" max="5879" width="2.7109375" style="2" customWidth="1"/>
    <col min="5880" max="5880" width="4.7109375" style="2" customWidth="1"/>
    <col min="5881" max="5881" width="2.7109375" style="2" customWidth="1"/>
    <col min="5882" max="5882" width="8.7109375" style="2" customWidth="1"/>
    <col min="5883" max="5883" width="10.7109375" style="2" customWidth="1"/>
    <col min="5884" max="5884" width="19.85546875" style="2" customWidth="1"/>
    <col min="5885" max="6123" width="9.140625" style="2"/>
    <col min="6124" max="6125" width="8.7109375" style="2" customWidth="1"/>
    <col min="6126" max="6126" width="6.7109375" style="2" customWidth="1"/>
    <col min="6127" max="6127" width="4.7109375" style="2" customWidth="1"/>
    <col min="6128" max="6128" width="5.7109375" style="2" customWidth="1"/>
    <col min="6129" max="6129" width="2.7109375" style="2" customWidth="1"/>
    <col min="6130" max="6130" width="5.7109375" style="2" customWidth="1"/>
    <col min="6131" max="6132" width="2.7109375" style="2" customWidth="1"/>
    <col min="6133" max="6133" width="10.7109375" style="2" customWidth="1"/>
    <col min="6134" max="6134" width="6.7109375" style="2" customWidth="1"/>
    <col min="6135" max="6135" width="2.7109375" style="2" customWidth="1"/>
    <col min="6136" max="6136" width="4.7109375" style="2" customWidth="1"/>
    <col min="6137" max="6137" width="2.7109375" style="2" customWidth="1"/>
    <col min="6138" max="6138" width="8.7109375" style="2" customWidth="1"/>
    <col min="6139" max="6139" width="10.7109375" style="2" customWidth="1"/>
    <col min="6140" max="6140" width="19.85546875" style="2" customWidth="1"/>
    <col min="6141" max="6379" width="9.140625" style="2"/>
    <col min="6380" max="6381" width="8.7109375" style="2" customWidth="1"/>
    <col min="6382" max="6382" width="6.7109375" style="2" customWidth="1"/>
    <col min="6383" max="6383" width="4.7109375" style="2" customWidth="1"/>
    <col min="6384" max="6384" width="5.7109375" style="2" customWidth="1"/>
    <col min="6385" max="6385" width="2.7109375" style="2" customWidth="1"/>
    <col min="6386" max="6386" width="5.7109375" style="2" customWidth="1"/>
    <col min="6387" max="6388" width="2.7109375" style="2" customWidth="1"/>
    <col min="6389" max="6389" width="10.7109375" style="2" customWidth="1"/>
    <col min="6390" max="6390" width="6.7109375" style="2" customWidth="1"/>
    <col min="6391" max="6391" width="2.7109375" style="2" customWidth="1"/>
    <col min="6392" max="6392" width="4.7109375" style="2" customWidth="1"/>
    <col min="6393" max="6393" width="2.7109375" style="2" customWidth="1"/>
    <col min="6394" max="6394" width="8.7109375" style="2" customWidth="1"/>
    <col min="6395" max="6395" width="10.7109375" style="2" customWidth="1"/>
    <col min="6396" max="6396" width="19.85546875" style="2" customWidth="1"/>
    <col min="6397" max="6635" width="9.140625" style="2"/>
    <col min="6636" max="6637" width="8.7109375" style="2" customWidth="1"/>
    <col min="6638" max="6638" width="6.7109375" style="2" customWidth="1"/>
    <col min="6639" max="6639" width="4.7109375" style="2" customWidth="1"/>
    <col min="6640" max="6640" width="5.7109375" style="2" customWidth="1"/>
    <col min="6641" max="6641" width="2.7109375" style="2" customWidth="1"/>
    <col min="6642" max="6642" width="5.7109375" style="2" customWidth="1"/>
    <col min="6643" max="6644" width="2.7109375" style="2" customWidth="1"/>
    <col min="6645" max="6645" width="10.7109375" style="2" customWidth="1"/>
    <col min="6646" max="6646" width="6.7109375" style="2" customWidth="1"/>
    <col min="6647" max="6647" width="2.7109375" style="2" customWidth="1"/>
    <col min="6648" max="6648" width="4.7109375" style="2" customWidth="1"/>
    <col min="6649" max="6649" width="2.7109375" style="2" customWidth="1"/>
    <col min="6650" max="6650" width="8.7109375" style="2" customWidth="1"/>
    <col min="6651" max="6651" width="10.7109375" style="2" customWidth="1"/>
    <col min="6652" max="6652" width="19.85546875" style="2" customWidth="1"/>
    <col min="6653" max="6891" width="9.140625" style="2"/>
    <col min="6892" max="6893" width="8.7109375" style="2" customWidth="1"/>
    <col min="6894" max="6894" width="6.7109375" style="2" customWidth="1"/>
    <col min="6895" max="6895" width="4.7109375" style="2" customWidth="1"/>
    <col min="6896" max="6896" width="5.7109375" style="2" customWidth="1"/>
    <col min="6897" max="6897" width="2.7109375" style="2" customWidth="1"/>
    <col min="6898" max="6898" width="5.7109375" style="2" customWidth="1"/>
    <col min="6899" max="6900" width="2.7109375" style="2" customWidth="1"/>
    <col min="6901" max="6901" width="10.7109375" style="2" customWidth="1"/>
    <col min="6902" max="6902" width="6.7109375" style="2" customWidth="1"/>
    <col min="6903" max="6903" width="2.7109375" style="2" customWidth="1"/>
    <col min="6904" max="6904" width="4.7109375" style="2" customWidth="1"/>
    <col min="6905" max="6905" width="2.7109375" style="2" customWidth="1"/>
    <col min="6906" max="6906" width="8.7109375" style="2" customWidth="1"/>
    <col min="6907" max="6907" width="10.7109375" style="2" customWidth="1"/>
    <col min="6908" max="6908" width="19.85546875" style="2" customWidth="1"/>
    <col min="6909" max="7147" width="9.140625" style="2"/>
    <col min="7148" max="7149" width="8.7109375" style="2" customWidth="1"/>
    <col min="7150" max="7150" width="6.7109375" style="2" customWidth="1"/>
    <col min="7151" max="7151" width="4.7109375" style="2" customWidth="1"/>
    <col min="7152" max="7152" width="5.7109375" style="2" customWidth="1"/>
    <col min="7153" max="7153" width="2.7109375" style="2" customWidth="1"/>
    <col min="7154" max="7154" width="5.7109375" style="2" customWidth="1"/>
    <col min="7155" max="7156" width="2.7109375" style="2" customWidth="1"/>
    <col min="7157" max="7157" width="10.7109375" style="2" customWidth="1"/>
    <col min="7158" max="7158" width="6.7109375" style="2" customWidth="1"/>
    <col min="7159" max="7159" width="2.7109375" style="2" customWidth="1"/>
    <col min="7160" max="7160" width="4.7109375" style="2" customWidth="1"/>
    <col min="7161" max="7161" width="2.7109375" style="2" customWidth="1"/>
    <col min="7162" max="7162" width="8.7109375" style="2" customWidth="1"/>
    <col min="7163" max="7163" width="10.7109375" style="2" customWidth="1"/>
    <col min="7164" max="7164" width="19.85546875" style="2" customWidth="1"/>
    <col min="7165" max="7403" width="9.140625" style="2"/>
    <col min="7404" max="7405" width="8.7109375" style="2" customWidth="1"/>
    <col min="7406" max="7406" width="6.7109375" style="2" customWidth="1"/>
    <col min="7407" max="7407" width="4.7109375" style="2" customWidth="1"/>
    <col min="7408" max="7408" width="5.7109375" style="2" customWidth="1"/>
    <col min="7409" max="7409" width="2.7109375" style="2" customWidth="1"/>
    <col min="7410" max="7410" width="5.7109375" style="2" customWidth="1"/>
    <col min="7411" max="7412" width="2.7109375" style="2" customWidth="1"/>
    <col min="7413" max="7413" width="10.7109375" style="2" customWidth="1"/>
    <col min="7414" max="7414" width="6.7109375" style="2" customWidth="1"/>
    <col min="7415" max="7415" width="2.7109375" style="2" customWidth="1"/>
    <col min="7416" max="7416" width="4.7109375" style="2" customWidth="1"/>
    <col min="7417" max="7417" width="2.7109375" style="2" customWidth="1"/>
    <col min="7418" max="7418" width="8.7109375" style="2" customWidth="1"/>
    <col min="7419" max="7419" width="10.7109375" style="2" customWidth="1"/>
    <col min="7420" max="7420" width="19.85546875" style="2" customWidth="1"/>
    <col min="7421" max="7659" width="9.140625" style="2"/>
    <col min="7660" max="7661" width="8.7109375" style="2" customWidth="1"/>
    <col min="7662" max="7662" width="6.7109375" style="2" customWidth="1"/>
    <col min="7663" max="7663" width="4.7109375" style="2" customWidth="1"/>
    <col min="7664" max="7664" width="5.7109375" style="2" customWidth="1"/>
    <col min="7665" max="7665" width="2.7109375" style="2" customWidth="1"/>
    <col min="7666" max="7666" width="5.7109375" style="2" customWidth="1"/>
    <col min="7667" max="7668" width="2.7109375" style="2" customWidth="1"/>
    <col min="7669" max="7669" width="10.7109375" style="2" customWidth="1"/>
    <col min="7670" max="7670" width="6.7109375" style="2" customWidth="1"/>
    <col min="7671" max="7671" width="2.7109375" style="2" customWidth="1"/>
    <col min="7672" max="7672" width="4.7109375" style="2" customWidth="1"/>
    <col min="7673" max="7673" width="2.7109375" style="2" customWidth="1"/>
    <col min="7674" max="7674" width="8.7109375" style="2" customWidth="1"/>
    <col min="7675" max="7675" width="10.7109375" style="2" customWidth="1"/>
    <col min="7676" max="7676" width="19.85546875" style="2" customWidth="1"/>
    <col min="7677" max="7915" width="9.140625" style="2"/>
    <col min="7916" max="7917" width="8.7109375" style="2" customWidth="1"/>
    <col min="7918" max="7918" width="6.7109375" style="2" customWidth="1"/>
    <col min="7919" max="7919" width="4.7109375" style="2" customWidth="1"/>
    <col min="7920" max="7920" width="5.7109375" style="2" customWidth="1"/>
    <col min="7921" max="7921" width="2.7109375" style="2" customWidth="1"/>
    <col min="7922" max="7922" width="5.7109375" style="2" customWidth="1"/>
    <col min="7923" max="7924" width="2.7109375" style="2" customWidth="1"/>
    <col min="7925" max="7925" width="10.7109375" style="2" customWidth="1"/>
    <col min="7926" max="7926" width="6.7109375" style="2" customWidth="1"/>
    <col min="7927" max="7927" width="2.7109375" style="2" customWidth="1"/>
    <col min="7928" max="7928" width="4.7109375" style="2" customWidth="1"/>
    <col min="7929" max="7929" width="2.7109375" style="2" customWidth="1"/>
    <col min="7930" max="7930" width="8.7109375" style="2" customWidth="1"/>
    <col min="7931" max="7931" width="10.7109375" style="2" customWidth="1"/>
    <col min="7932" max="7932" width="19.85546875" style="2" customWidth="1"/>
    <col min="7933" max="8171" width="9.140625" style="2"/>
    <col min="8172" max="8173" width="8.7109375" style="2" customWidth="1"/>
    <col min="8174" max="8174" width="6.7109375" style="2" customWidth="1"/>
    <col min="8175" max="8175" width="4.7109375" style="2" customWidth="1"/>
    <col min="8176" max="8176" width="5.7109375" style="2" customWidth="1"/>
    <col min="8177" max="8177" width="2.7109375" style="2" customWidth="1"/>
    <col min="8178" max="8178" width="5.7109375" style="2" customWidth="1"/>
    <col min="8179" max="8180" width="2.7109375" style="2" customWidth="1"/>
    <col min="8181" max="8181" width="10.7109375" style="2" customWidth="1"/>
    <col min="8182" max="8182" width="6.7109375" style="2" customWidth="1"/>
    <col min="8183" max="8183" width="2.7109375" style="2" customWidth="1"/>
    <col min="8184" max="8184" width="4.7109375" style="2" customWidth="1"/>
    <col min="8185" max="8185" width="2.7109375" style="2" customWidth="1"/>
    <col min="8186" max="8186" width="8.7109375" style="2" customWidth="1"/>
    <col min="8187" max="8187" width="10.7109375" style="2" customWidth="1"/>
    <col min="8188" max="8188" width="19.85546875" style="2" customWidth="1"/>
    <col min="8189" max="8427" width="9.140625" style="2"/>
    <col min="8428" max="8429" width="8.7109375" style="2" customWidth="1"/>
    <col min="8430" max="8430" width="6.7109375" style="2" customWidth="1"/>
    <col min="8431" max="8431" width="4.7109375" style="2" customWidth="1"/>
    <col min="8432" max="8432" width="5.7109375" style="2" customWidth="1"/>
    <col min="8433" max="8433" width="2.7109375" style="2" customWidth="1"/>
    <col min="8434" max="8434" width="5.7109375" style="2" customWidth="1"/>
    <col min="8435" max="8436" width="2.7109375" style="2" customWidth="1"/>
    <col min="8437" max="8437" width="10.7109375" style="2" customWidth="1"/>
    <col min="8438" max="8438" width="6.7109375" style="2" customWidth="1"/>
    <col min="8439" max="8439" width="2.7109375" style="2" customWidth="1"/>
    <col min="8440" max="8440" width="4.7109375" style="2" customWidth="1"/>
    <col min="8441" max="8441" width="2.7109375" style="2" customWidth="1"/>
    <col min="8442" max="8442" width="8.7109375" style="2" customWidth="1"/>
    <col min="8443" max="8443" width="10.7109375" style="2" customWidth="1"/>
    <col min="8444" max="8444" width="19.85546875" style="2" customWidth="1"/>
    <col min="8445" max="8683" width="9.140625" style="2"/>
    <col min="8684" max="8685" width="8.7109375" style="2" customWidth="1"/>
    <col min="8686" max="8686" width="6.7109375" style="2" customWidth="1"/>
    <col min="8687" max="8687" width="4.7109375" style="2" customWidth="1"/>
    <col min="8688" max="8688" width="5.7109375" style="2" customWidth="1"/>
    <col min="8689" max="8689" width="2.7109375" style="2" customWidth="1"/>
    <col min="8690" max="8690" width="5.7109375" style="2" customWidth="1"/>
    <col min="8691" max="8692" width="2.7109375" style="2" customWidth="1"/>
    <col min="8693" max="8693" width="10.7109375" style="2" customWidth="1"/>
    <col min="8694" max="8694" width="6.7109375" style="2" customWidth="1"/>
    <col min="8695" max="8695" width="2.7109375" style="2" customWidth="1"/>
    <col min="8696" max="8696" width="4.7109375" style="2" customWidth="1"/>
    <col min="8697" max="8697" width="2.7109375" style="2" customWidth="1"/>
    <col min="8698" max="8698" width="8.7109375" style="2" customWidth="1"/>
    <col min="8699" max="8699" width="10.7109375" style="2" customWidth="1"/>
    <col min="8700" max="8700" width="19.85546875" style="2" customWidth="1"/>
    <col min="8701" max="8939" width="9.140625" style="2"/>
    <col min="8940" max="8941" width="8.7109375" style="2" customWidth="1"/>
    <col min="8942" max="8942" width="6.7109375" style="2" customWidth="1"/>
    <col min="8943" max="8943" width="4.7109375" style="2" customWidth="1"/>
    <col min="8944" max="8944" width="5.7109375" style="2" customWidth="1"/>
    <col min="8945" max="8945" width="2.7109375" style="2" customWidth="1"/>
    <col min="8946" max="8946" width="5.7109375" style="2" customWidth="1"/>
    <col min="8947" max="8948" width="2.7109375" style="2" customWidth="1"/>
    <col min="8949" max="8949" width="10.7109375" style="2" customWidth="1"/>
    <col min="8950" max="8950" width="6.7109375" style="2" customWidth="1"/>
    <col min="8951" max="8951" width="2.7109375" style="2" customWidth="1"/>
    <col min="8952" max="8952" width="4.7109375" style="2" customWidth="1"/>
    <col min="8953" max="8953" width="2.7109375" style="2" customWidth="1"/>
    <col min="8954" max="8954" width="8.7109375" style="2" customWidth="1"/>
    <col min="8955" max="8955" width="10.7109375" style="2" customWidth="1"/>
    <col min="8956" max="8956" width="19.85546875" style="2" customWidth="1"/>
    <col min="8957" max="9195" width="9.140625" style="2"/>
    <col min="9196" max="9197" width="8.7109375" style="2" customWidth="1"/>
    <col min="9198" max="9198" width="6.7109375" style="2" customWidth="1"/>
    <col min="9199" max="9199" width="4.7109375" style="2" customWidth="1"/>
    <col min="9200" max="9200" width="5.7109375" style="2" customWidth="1"/>
    <col min="9201" max="9201" width="2.7109375" style="2" customWidth="1"/>
    <col min="9202" max="9202" width="5.7109375" style="2" customWidth="1"/>
    <col min="9203" max="9204" width="2.7109375" style="2" customWidth="1"/>
    <col min="9205" max="9205" width="10.7109375" style="2" customWidth="1"/>
    <col min="9206" max="9206" width="6.7109375" style="2" customWidth="1"/>
    <col min="9207" max="9207" width="2.7109375" style="2" customWidth="1"/>
    <col min="9208" max="9208" width="4.7109375" style="2" customWidth="1"/>
    <col min="9209" max="9209" width="2.7109375" style="2" customWidth="1"/>
    <col min="9210" max="9210" width="8.7109375" style="2" customWidth="1"/>
    <col min="9211" max="9211" width="10.7109375" style="2" customWidth="1"/>
    <col min="9212" max="9212" width="19.85546875" style="2" customWidth="1"/>
    <col min="9213" max="9451" width="9.140625" style="2"/>
    <col min="9452" max="9453" width="8.7109375" style="2" customWidth="1"/>
    <col min="9454" max="9454" width="6.7109375" style="2" customWidth="1"/>
    <col min="9455" max="9455" width="4.7109375" style="2" customWidth="1"/>
    <col min="9456" max="9456" width="5.7109375" style="2" customWidth="1"/>
    <col min="9457" max="9457" width="2.7109375" style="2" customWidth="1"/>
    <col min="9458" max="9458" width="5.7109375" style="2" customWidth="1"/>
    <col min="9459" max="9460" width="2.7109375" style="2" customWidth="1"/>
    <col min="9461" max="9461" width="10.7109375" style="2" customWidth="1"/>
    <col min="9462" max="9462" width="6.7109375" style="2" customWidth="1"/>
    <col min="9463" max="9463" width="2.7109375" style="2" customWidth="1"/>
    <col min="9464" max="9464" width="4.7109375" style="2" customWidth="1"/>
    <col min="9465" max="9465" width="2.7109375" style="2" customWidth="1"/>
    <col min="9466" max="9466" width="8.7109375" style="2" customWidth="1"/>
    <col min="9467" max="9467" width="10.7109375" style="2" customWidth="1"/>
    <col min="9468" max="9468" width="19.85546875" style="2" customWidth="1"/>
    <col min="9469" max="9707" width="9.140625" style="2"/>
    <col min="9708" max="9709" width="8.7109375" style="2" customWidth="1"/>
    <col min="9710" max="9710" width="6.7109375" style="2" customWidth="1"/>
    <col min="9711" max="9711" width="4.7109375" style="2" customWidth="1"/>
    <col min="9712" max="9712" width="5.7109375" style="2" customWidth="1"/>
    <col min="9713" max="9713" width="2.7109375" style="2" customWidth="1"/>
    <col min="9714" max="9714" width="5.7109375" style="2" customWidth="1"/>
    <col min="9715" max="9716" width="2.7109375" style="2" customWidth="1"/>
    <col min="9717" max="9717" width="10.7109375" style="2" customWidth="1"/>
    <col min="9718" max="9718" width="6.7109375" style="2" customWidth="1"/>
    <col min="9719" max="9719" width="2.7109375" style="2" customWidth="1"/>
    <col min="9720" max="9720" width="4.7109375" style="2" customWidth="1"/>
    <col min="9721" max="9721" width="2.7109375" style="2" customWidth="1"/>
    <col min="9722" max="9722" width="8.7109375" style="2" customWidth="1"/>
    <col min="9723" max="9723" width="10.7109375" style="2" customWidth="1"/>
    <col min="9724" max="9724" width="19.85546875" style="2" customWidth="1"/>
    <col min="9725" max="9963" width="9.140625" style="2"/>
    <col min="9964" max="9965" width="8.7109375" style="2" customWidth="1"/>
    <col min="9966" max="9966" width="6.7109375" style="2" customWidth="1"/>
    <col min="9967" max="9967" width="4.7109375" style="2" customWidth="1"/>
    <col min="9968" max="9968" width="5.7109375" style="2" customWidth="1"/>
    <col min="9969" max="9969" width="2.7109375" style="2" customWidth="1"/>
    <col min="9970" max="9970" width="5.7109375" style="2" customWidth="1"/>
    <col min="9971" max="9972" width="2.7109375" style="2" customWidth="1"/>
    <col min="9973" max="9973" width="10.7109375" style="2" customWidth="1"/>
    <col min="9974" max="9974" width="6.7109375" style="2" customWidth="1"/>
    <col min="9975" max="9975" width="2.7109375" style="2" customWidth="1"/>
    <col min="9976" max="9976" width="4.7109375" style="2" customWidth="1"/>
    <col min="9977" max="9977" width="2.7109375" style="2" customWidth="1"/>
    <col min="9978" max="9978" width="8.7109375" style="2" customWidth="1"/>
    <col min="9979" max="9979" width="10.7109375" style="2" customWidth="1"/>
    <col min="9980" max="9980" width="19.85546875" style="2" customWidth="1"/>
    <col min="9981" max="10219" width="9.140625" style="2"/>
    <col min="10220" max="10221" width="8.7109375" style="2" customWidth="1"/>
    <col min="10222" max="10222" width="6.7109375" style="2" customWidth="1"/>
    <col min="10223" max="10223" width="4.7109375" style="2" customWidth="1"/>
    <col min="10224" max="10224" width="5.7109375" style="2" customWidth="1"/>
    <col min="10225" max="10225" width="2.7109375" style="2" customWidth="1"/>
    <col min="10226" max="10226" width="5.7109375" style="2" customWidth="1"/>
    <col min="10227" max="10228" width="2.7109375" style="2" customWidth="1"/>
    <col min="10229" max="10229" width="10.7109375" style="2" customWidth="1"/>
    <col min="10230" max="10230" width="6.7109375" style="2" customWidth="1"/>
    <col min="10231" max="10231" width="2.7109375" style="2" customWidth="1"/>
    <col min="10232" max="10232" width="4.7109375" style="2" customWidth="1"/>
    <col min="10233" max="10233" width="2.7109375" style="2" customWidth="1"/>
    <col min="10234" max="10234" width="8.7109375" style="2" customWidth="1"/>
    <col min="10235" max="10235" width="10.7109375" style="2" customWidth="1"/>
    <col min="10236" max="10236" width="19.85546875" style="2" customWidth="1"/>
    <col min="10237" max="10475" width="9.140625" style="2"/>
    <col min="10476" max="10477" width="8.7109375" style="2" customWidth="1"/>
    <col min="10478" max="10478" width="6.7109375" style="2" customWidth="1"/>
    <col min="10479" max="10479" width="4.7109375" style="2" customWidth="1"/>
    <col min="10480" max="10480" width="5.7109375" style="2" customWidth="1"/>
    <col min="10481" max="10481" width="2.7109375" style="2" customWidth="1"/>
    <col min="10482" max="10482" width="5.7109375" style="2" customWidth="1"/>
    <col min="10483" max="10484" width="2.7109375" style="2" customWidth="1"/>
    <col min="10485" max="10485" width="10.7109375" style="2" customWidth="1"/>
    <col min="10486" max="10486" width="6.7109375" style="2" customWidth="1"/>
    <col min="10487" max="10487" width="2.7109375" style="2" customWidth="1"/>
    <col min="10488" max="10488" width="4.7109375" style="2" customWidth="1"/>
    <col min="10489" max="10489" width="2.7109375" style="2" customWidth="1"/>
    <col min="10490" max="10490" width="8.7109375" style="2" customWidth="1"/>
    <col min="10491" max="10491" width="10.7109375" style="2" customWidth="1"/>
    <col min="10492" max="10492" width="19.85546875" style="2" customWidth="1"/>
    <col min="10493" max="10731" width="9.140625" style="2"/>
    <col min="10732" max="10733" width="8.7109375" style="2" customWidth="1"/>
    <col min="10734" max="10734" width="6.7109375" style="2" customWidth="1"/>
    <col min="10735" max="10735" width="4.7109375" style="2" customWidth="1"/>
    <col min="10736" max="10736" width="5.7109375" style="2" customWidth="1"/>
    <col min="10737" max="10737" width="2.7109375" style="2" customWidth="1"/>
    <col min="10738" max="10738" width="5.7109375" style="2" customWidth="1"/>
    <col min="10739" max="10740" width="2.7109375" style="2" customWidth="1"/>
    <col min="10741" max="10741" width="10.7109375" style="2" customWidth="1"/>
    <col min="10742" max="10742" width="6.7109375" style="2" customWidth="1"/>
    <col min="10743" max="10743" width="2.7109375" style="2" customWidth="1"/>
    <col min="10744" max="10744" width="4.7109375" style="2" customWidth="1"/>
    <col min="10745" max="10745" width="2.7109375" style="2" customWidth="1"/>
    <col min="10746" max="10746" width="8.7109375" style="2" customWidth="1"/>
    <col min="10747" max="10747" width="10.7109375" style="2" customWidth="1"/>
    <col min="10748" max="10748" width="19.85546875" style="2" customWidth="1"/>
    <col min="10749" max="10987" width="9.140625" style="2"/>
    <col min="10988" max="10989" width="8.7109375" style="2" customWidth="1"/>
    <col min="10990" max="10990" width="6.7109375" style="2" customWidth="1"/>
    <col min="10991" max="10991" width="4.7109375" style="2" customWidth="1"/>
    <col min="10992" max="10992" width="5.7109375" style="2" customWidth="1"/>
    <col min="10993" max="10993" width="2.7109375" style="2" customWidth="1"/>
    <col min="10994" max="10994" width="5.7109375" style="2" customWidth="1"/>
    <col min="10995" max="10996" width="2.7109375" style="2" customWidth="1"/>
    <col min="10997" max="10997" width="10.7109375" style="2" customWidth="1"/>
    <col min="10998" max="10998" width="6.7109375" style="2" customWidth="1"/>
    <col min="10999" max="10999" width="2.7109375" style="2" customWidth="1"/>
    <col min="11000" max="11000" width="4.7109375" style="2" customWidth="1"/>
    <col min="11001" max="11001" width="2.7109375" style="2" customWidth="1"/>
    <col min="11002" max="11002" width="8.7109375" style="2" customWidth="1"/>
    <col min="11003" max="11003" width="10.7109375" style="2" customWidth="1"/>
    <col min="11004" max="11004" width="19.85546875" style="2" customWidth="1"/>
    <col min="11005" max="11243" width="9.140625" style="2"/>
    <col min="11244" max="11245" width="8.7109375" style="2" customWidth="1"/>
    <col min="11246" max="11246" width="6.7109375" style="2" customWidth="1"/>
    <col min="11247" max="11247" width="4.7109375" style="2" customWidth="1"/>
    <col min="11248" max="11248" width="5.7109375" style="2" customWidth="1"/>
    <col min="11249" max="11249" width="2.7109375" style="2" customWidth="1"/>
    <col min="11250" max="11250" width="5.7109375" style="2" customWidth="1"/>
    <col min="11251" max="11252" width="2.7109375" style="2" customWidth="1"/>
    <col min="11253" max="11253" width="10.7109375" style="2" customWidth="1"/>
    <col min="11254" max="11254" width="6.7109375" style="2" customWidth="1"/>
    <col min="11255" max="11255" width="2.7109375" style="2" customWidth="1"/>
    <col min="11256" max="11256" width="4.7109375" style="2" customWidth="1"/>
    <col min="11257" max="11257" width="2.7109375" style="2" customWidth="1"/>
    <col min="11258" max="11258" width="8.7109375" style="2" customWidth="1"/>
    <col min="11259" max="11259" width="10.7109375" style="2" customWidth="1"/>
    <col min="11260" max="11260" width="19.85546875" style="2" customWidth="1"/>
    <col min="11261" max="11499" width="9.140625" style="2"/>
    <col min="11500" max="11501" width="8.7109375" style="2" customWidth="1"/>
    <col min="11502" max="11502" width="6.7109375" style="2" customWidth="1"/>
    <col min="11503" max="11503" width="4.7109375" style="2" customWidth="1"/>
    <col min="11504" max="11504" width="5.7109375" style="2" customWidth="1"/>
    <col min="11505" max="11505" width="2.7109375" style="2" customWidth="1"/>
    <col min="11506" max="11506" width="5.7109375" style="2" customWidth="1"/>
    <col min="11507" max="11508" width="2.7109375" style="2" customWidth="1"/>
    <col min="11509" max="11509" width="10.7109375" style="2" customWidth="1"/>
    <col min="11510" max="11510" width="6.7109375" style="2" customWidth="1"/>
    <col min="11511" max="11511" width="2.7109375" style="2" customWidth="1"/>
    <col min="11512" max="11512" width="4.7109375" style="2" customWidth="1"/>
    <col min="11513" max="11513" width="2.7109375" style="2" customWidth="1"/>
    <col min="11514" max="11514" width="8.7109375" style="2" customWidth="1"/>
    <col min="11515" max="11515" width="10.7109375" style="2" customWidth="1"/>
    <col min="11516" max="11516" width="19.85546875" style="2" customWidth="1"/>
    <col min="11517" max="11755" width="9.140625" style="2"/>
    <col min="11756" max="11757" width="8.7109375" style="2" customWidth="1"/>
    <col min="11758" max="11758" width="6.7109375" style="2" customWidth="1"/>
    <col min="11759" max="11759" width="4.7109375" style="2" customWidth="1"/>
    <col min="11760" max="11760" width="5.7109375" style="2" customWidth="1"/>
    <col min="11761" max="11761" width="2.7109375" style="2" customWidth="1"/>
    <col min="11762" max="11762" width="5.7109375" style="2" customWidth="1"/>
    <col min="11763" max="11764" width="2.7109375" style="2" customWidth="1"/>
    <col min="11765" max="11765" width="10.7109375" style="2" customWidth="1"/>
    <col min="11766" max="11766" width="6.7109375" style="2" customWidth="1"/>
    <col min="11767" max="11767" width="2.7109375" style="2" customWidth="1"/>
    <col min="11768" max="11768" width="4.7109375" style="2" customWidth="1"/>
    <col min="11769" max="11769" width="2.7109375" style="2" customWidth="1"/>
    <col min="11770" max="11770" width="8.7109375" style="2" customWidth="1"/>
    <col min="11771" max="11771" width="10.7109375" style="2" customWidth="1"/>
    <col min="11772" max="11772" width="19.85546875" style="2" customWidth="1"/>
    <col min="11773" max="12011" width="9.140625" style="2"/>
    <col min="12012" max="12013" width="8.7109375" style="2" customWidth="1"/>
    <col min="12014" max="12014" width="6.7109375" style="2" customWidth="1"/>
    <col min="12015" max="12015" width="4.7109375" style="2" customWidth="1"/>
    <col min="12016" max="12016" width="5.7109375" style="2" customWidth="1"/>
    <col min="12017" max="12017" width="2.7109375" style="2" customWidth="1"/>
    <col min="12018" max="12018" width="5.7109375" style="2" customWidth="1"/>
    <col min="12019" max="12020" width="2.7109375" style="2" customWidth="1"/>
    <col min="12021" max="12021" width="10.7109375" style="2" customWidth="1"/>
    <col min="12022" max="12022" width="6.7109375" style="2" customWidth="1"/>
    <col min="12023" max="12023" width="2.7109375" style="2" customWidth="1"/>
    <col min="12024" max="12024" width="4.7109375" style="2" customWidth="1"/>
    <col min="12025" max="12025" width="2.7109375" style="2" customWidth="1"/>
    <col min="12026" max="12026" width="8.7109375" style="2" customWidth="1"/>
    <col min="12027" max="12027" width="10.7109375" style="2" customWidth="1"/>
    <col min="12028" max="12028" width="19.85546875" style="2" customWidth="1"/>
    <col min="12029" max="12267" width="9.140625" style="2"/>
    <col min="12268" max="12269" width="8.7109375" style="2" customWidth="1"/>
    <col min="12270" max="12270" width="6.7109375" style="2" customWidth="1"/>
    <col min="12271" max="12271" width="4.7109375" style="2" customWidth="1"/>
    <col min="12272" max="12272" width="5.7109375" style="2" customWidth="1"/>
    <col min="12273" max="12273" width="2.7109375" style="2" customWidth="1"/>
    <col min="12274" max="12274" width="5.7109375" style="2" customWidth="1"/>
    <col min="12275" max="12276" width="2.7109375" style="2" customWidth="1"/>
    <col min="12277" max="12277" width="10.7109375" style="2" customWidth="1"/>
    <col min="12278" max="12278" width="6.7109375" style="2" customWidth="1"/>
    <col min="12279" max="12279" width="2.7109375" style="2" customWidth="1"/>
    <col min="12280" max="12280" width="4.7109375" style="2" customWidth="1"/>
    <col min="12281" max="12281" width="2.7109375" style="2" customWidth="1"/>
    <col min="12282" max="12282" width="8.7109375" style="2" customWidth="1"/>
    <col min="12283" max="12283" width="10.7109375" style="2" customWidth="1"/>
    <col min="12284" max="12284" width="19.85546875" style="2" customWidth="1"/>
    <col min="12285" max="12523" width="9.140625" style="2"/>
    <col min="12524" max="12525" width="8.7109375" style="2" customWidth="1"/>
    <col min="12526" max="12526" width="6.7109375" style="2" customWidth="1"/>
    <col min="12527" max="12527" width="4.7109375" style="2" customWidth="1"/>
    <col min="12528" max="12528" width="5.7109375" style="2" customWidth="1"/>
    <col min="12529" max="12529" width="2.7109375" style="2" customWidth="1"/>
    <col min="12530" max="12530" width="5.7109375" style="2" customWidth="1"/>
    <col min="12531" max="12532" width="2.7109375" style="2" customWidth="1"/>
    <col min="12533" max="12533" width="10.7109375" style="2" customWidth="1"/>
    <col min="12534" max="12534" width="6.7109375" style="2" customWidth="1"/>
    <col min="12535" max="12535" width="2.7109375" style="2" customWidth="1"/>
    <col min="12536" max="12536" width="4.7109375" style="2" customWidth="1"/>
    <col min="12537" max="12537" width="2.7109375" style="2" customWidth="1"/>
    <col min="12538" max="12538" width="8.7109375" style="2" customWidth="1"/>
    <col min="12539" max="12539" width="10.7109375" style="2" customWidth="1"/>
    <col min="12540" max="12540" width="19.85546875" style="2" customWidth="1"/>
    <col min="12541" max="12779" width="9.140625" style="2"/>
    <col min="12780" max="12781" width="8.7109375" style="2" customWidth="1"/>
    <col min="12782" max="12782" width="6.7109375" style="2" customWidth="1"/>
    <col min="12783" max="12783" width="4.7109375" style="2" customWidth="1"/>
    <col min="12784" max="12784" width="5.7109375" style="2" customWidth="1"/>
    <col min="12785" max="12785" width="2.7109375" style="2" customWidth="1"/>
    <col min="12786" max="12786" width="5.7109375" style="2" customWidth="1"/>
    <col min="12787" max="12788" width="2.7109375" style="2" customWidth="1"/>
    <col min="12789" max="12789" width="10.7109375" style="2" customWidth="1"/>
    <col min="12790" max="12790" width="6.7109375" style="2" customWidth="1"/>
    <col min="12791" max="12791" width="2.7109375" style="2" customWidth="1"/>
    <col min="12792" max="12792" width="4.7109375" style="2" customWidth="1"/>
    <col min="12793" max="12793" width="2.7109375" style="2" customWidth="1"/>
    <col min="12794" max="12794" width="8.7109375" style="2" customWidth="1"/>
    <col min="12795" max="12795" width="10.7109375" style="2" customWidth="1"/>
    <col min="12796" max="12796" width="19.85546875" style="2" customWidth="1"/>
    <col min="12797" max="13035" width="9.140625" style="2"/>
    <col min="13036" max="13037" width="8.7109375" style="2" customWidth="1"/>
    <col min="13038" max="13038" width="6.7109375" style="2" customWidth="1"/>
    <col min="13039" max="13039" width="4.7109375" style="2" customWidth="1"/>
    <col min="13040" max="13040" width="5.7109375" style="2" customWidth="1"/>
    <col min="13041" max="13041" width="2.7109375" style="2" customWidth="1"/>
    <col min="13042" max="13042" width="5.7109375" style="2" customWidth="1"/>
    <col min="13043" max="13044" width="2.7109375" style="2" customWidth="1"/>
    <col min="13045" max="13045" width="10.7109375" style="2" customWidth="1"/>
    <col min="13046" max="13046" width="6.7109375" style="2" customWidth="1"/>
    <col min="13047" max="13047" width="2.7109375" style="2" customWidth="1"/>
    <col min="13048" max="13048" width="4.7109375" style="2" customWidth="1"/>
    <col min="13049" max="13049" width="2.7109375" style="2" customWidth="1"/>
    <col min="13050" max="13050" width="8.7109375" style="2" customWidth="1"/>
    <col min="13051" max="13051" width="10.7109375" style="2" customWidth="1"/>
    <col min="13052" max="13052" width="19.85546875" style="2" customWidth="1"/>
    <col min="13053" max="13291" width="9.140625" style="2"/>
    <col min="13292" max="13293" width="8.7109375" style="2" customWidth="1"/>
    <col min="13294" max="13294" width="6.7109375" style="2" customWidth="1"/>
    <col min="13295" max="13295" width="4.7109375" style="2" customWidth="1"/>
    <col min="13296" max="13296" width="5.7109375" style="2" customWidth="1"/>
    <col min="13297" max="13297" width="2.7109375" style="2" customWidth="1"/>
    <col min="13298" max="13298" width="5.7109375" style="2" customWidth="1"/>
    <col min="13299" max="13300" width="2.7109375" style="2" customWidth="1"/>
    <col min="13301" max="13301" width="10.7109375" style="2" customWidth="1"/>
    <col min="13302" max="13302" width="6.7109375" style="2" customWidth="1"/>
    <col min="13303" max="13303" width="2.7109375" style="2" customWidth="1"/>
    <col min="13304" max="13304" width="4.7109375" style="2" customWidth="1"/>
    <col min="13305" max="13305" width="2.7109375" style="2" customWidth="1"/>
    <col min="13306" max="13306" width="8.7109375" style="2" customWidth="1"/>
    <col min="13307" max="13307" width="10.7109375" style="2" customWidth="1"/>
    <col min="13308" max="13308" width="19.85546875" style="2" customWidth="1"/>
    <col min="13309" max="13547" width="9.140625" style="2"/>
    <col min="13548" max="13549" width="8.7109375" style="2" customWidth="1"/>
    <col min="13550" max="13550" width="6.7109375" style="2" customWidth="1"/>
    <col min="13551" max="13551" width="4.7109375" style="2" customWidth="1"/>
    <col min="13552" max="13552" width="5.7109375" style="2" customWidth="1"/>
    <col min="13553" max="13553" width="2.7109375" style="2" customWidth="1"/>
    <col min="13554" max="13554" width="5.7109375" style="2" customWidth="1"/>
    <col min="13555" max="13556" width="2.7109375" style="2" customWidth="1"/>
    <col min="13557" max="13557" width="10.7109375" style="2" customWidth="1"/>
    <col min="13558" max="13558" width="6.7109375" style="2" customWidth="1"/>
    <col min="13559" max="13559" width="2.7109375" style="2" customWidth="1"/>
    <col min="13560" max="13560" width="4.7109375" style="2" customWidth="1"/>
    <col min="13561" max="13561" width="2.7109375" style="2" customWidth="1"/>
    <col min="13562" max="13562" width="8.7109375" style="2" customWidth="1"/>
    <col min="13563" max="13563" width="10.7109375" style="2" customWidth="1"/>
    <col min="13564" max="13564" width="19.85546875" style="2" customWidth="1"/>
    <col min="13565" max="13803" width="9.140625" style="2"/>
    <col min="13804" max="13805" width="8.7109375" style="2" customWidth="1"/>
    <col min="13806" max="13806" width="6.7109375" style="2" customWidth="1"/>
    <col min="13807" max="13807" width="4.7109375" style="2" customWidth="1"/>
    <col min="13808" max="13808" width="5.7109375" style="2" customWidth="1"/>
    <col min="13809" max="13809" width="2.7109375" style="2" customWidth="1"/>
    <col min="13810" max="13810" width="5.7109375" style="2" customWidth="1"/>
    <col min="13811" max="13812" width="2.7109375" style="2" customWidth="1"/>
    <col min="13813" max="13813" width="10.7109375" style="2" customWidth="1"/>
    <col min="13814" max="13814" width="6.7109375" style="2" customWidth="1"/>
    <col min="13815" max="13815" width="2.7109375" style="2" customWidth="1"/>
    <col min="13816" max="13816" width="4.7109375" style="2" customWidth="1"/>
    <col min="13817" max="13817" width="2.7109375" style="2" customWidth="1"/>
    <col min="13818" max="13818" width="8.7109375" style="2" customWidth="1"/>
    <col min="13819" max="13819" width="10.7109375" style="2" customWidth="1"/>
    <col min="13820" max="13820" width="19.85546875" style="2" customWidth="1"/>
    <col min="13821" max="14059" width="9.140625" style="2"/>
    <col min="14060" max="14061" width="8.7109375" style="2" customWidth="1"/>
    <col min="14062" max="14062" width="6.7109375" style="2" customWidth="1"/>
    <col min="14063" max="14063" width="4.7109375" style="2" customWidth="1"/>
    <col min="14064" max="14064" width="5.7109375" style="2" customWidth="1"/>
    <col min="14065" max="14065" width="2.7109375" style="2" customWidth="1"/>
    <col min="14066" max="14066" width="5.7109375" style="2" customWidth="1"/>
    <col min="14067" max="14068" width="2.7109375" style="2" customWidth="1"/>
    <col min="14069" max="14069" width="10.7109375" style="2" customWidth="1"/>
    <col min="14070" max="14070" width="6.7109375" style="2" customWidth="1"/>
    <col min="14071" max="14071" width="2.7109375" style="2" customWidth="1"/>
    <col min="14072" max="14072" width="4.7109375" style="2" customWidth="1"/>
    <col min="14073" max="14073" width="2.7109375" style="2" customWidth="1"/>
    <col min="14074" max="14074" width="8.7109375" style="2" customWidth="1"/>
    <col min="14075" max="14075" width="10.7109375" style="2" customWidth="1"/>
    <col min="14076" max="14076" width="19.85546875" style="2" customWidth="1"/>
    <col min="14077" max="14315" width="9.140625" style="2"/>
    <col min="14316" max="14317" width="8.7109375" style="2" customWidth="1"/>
    <col min="14318" max="14318" width="6.7109375" style="2" customWidth="1"/>
    <col min="14319" max="14319" width="4.7109375" style="2" customWidth="1"/>
    <col min="14320" max="14320" width="5.7109375" style="2" customWidth="1"/>
    <col min="14321" max="14321" width="2.7109375" style="2" customWidth="1"/>
    <col min="14322" max="14322" width="5.7109375" style="2" customWidth="1"/>
    <col min="14323" max="14324" width="2.7109375" style="2" customWidth="1"/>
    <col min="14325" max="14325" width="10.7109375" style="2" customWidth="1"/>
    <col min="14326" max="14326" width="6.7109375" style="2" customWidth="1"/>
    <col min="14327" max="14327" width="2.7109375" style="2" customWidth="1"/>
    <col min="14328" max="14328" width="4.7109375" style="2" customWidth="1"/>
    <col min="14329" max="14329" width="2.7109375" style="2" customWidth="1"/>
    <col min="14330" max="14330" width="8.7109375" style="2" customWidth="1"/>
    <col min="14331" max="14331" width="10.7109375" style="2" customWidth="1"/>
    <col min="14332" max="14332" width="19.85546875" style="2" customWidth="1"/>
    <col min="14333" max="14571" width="9.140625" style="2"/>
    <col min="14572" max="14573" width="8.7109375" style="2" customWidth="1"/>
    <col min="14574" max="14574" width="6.7109375" style="2" customWidth="1"/>
    <col min="14575" max="14575" width="4.7109375" style="2" customWidth="1"/>
    <col min="14576" max="14576" width="5.7109375" style="2" customWidth="1"/>
    <col min="14577" max="14577" width="2.7109375" style="2" customWidth="1"/>
    <col min="14578" max="14578" width="5.7109375" style="2" customWidth="1"/>
    <col min="14579" max="14580" width="2.7109375" style="2" customWidth="1"/>
    <col min="14581" max="14581" width="10.7109375" style="2" customWidth="1"/>
    <col min="14582" max="14582" width="6.7109375" style="2" customWidth="1"/>
    <col min="14583" max="14583" width="2.7109375" style="2" customWidth="1"/>
    <col min="14584" max="14584" width="4.7109375" style="2" customWidth="1"/>
    <col min="14585" max="14585" width="2.7109375" style="2" customWidth="1"/>
    <col min="14586" max="14586" width="8.7109375" style="2" customWidth="1"/>
    <col min="14587" max="14587" width="10.7109375" style="2" customWidth="1"/>
    <col min="14588" max="14588" width="19.85546875" style="2" customWidth="1"/>
    <col min="14589" max="14827" width="9.140625" style="2"/>
    <col min="14828" max="14829" width="8.7109375" style="2" customWidth="1"/>
    <col min="14830" max="14830" width="6.7109375" style="2" customWidth="1"/>
    <col min="14831" max="14831" width="4.7109375" style="2" customWidth="1"/>
    <col min="14832" max="14832" width="5.7109375" style="2" customWidth="1"/>
    <col min="14833" max="14833" width="2.7109375" style="2" customWidth="1"/>
    <col min="14834" max="14834" width="5.7109375" style="2" customWidth="1"/>
    <col min="14835" max="14836" width="2.7109375" style="2" customWidth="1"/>
    <col min="14837" max="14837" width="10.7109375" style="2" customWidth="1"/>
    <col min="14838" max="14838" width="6.7109375" style="2" customWidth="1"/>
    <col min="14839" max="14839" width="2.7109375" style="2" customWidth="1"/>
    <col min="14840" max="14840" width="4.7109375" style="2" customWidth="1"/>
    <col min="14841" max="14841" width="2.7109375" style="2" customWidth="1"/>
    <col min="14842" max="14842" width="8.7109375" style="2" customWidth="1"/>
    <col min="14843" max="14843" width="10.7109375" style="2" customWidth="1"/>
    <col min="14844" max="14844" width="19.85546875" style="2" customWidth="1"/>
    <col min="14845" max="15083" width="9.140625" style="2"/>
    <col min="15084" max="15085" width="8.7109375" style="2" customWidth="1"/>
    <col min="15086" max="15086" width="6.7109375" style="2" customWidth="1"/>
    <col min="15087" max="15087" width="4.7109375" style="2" customWidth="1"/>
    <col min="15088" max="15088" width="5.7109375" style="2" customWidth="1"/>
    <col min="15089" max="15089" width="2.7109375" style="2" customWidth="1"/>
    <col min="15090" max="15090" width="5.7109375" style="2" customWidth="1"/>
    <col min="15091" max="15092" width="2.7109375" style="2" customWidth="1"/>
    <col min="15093" max="15093" width="10.7109375" style="2" customWidth="1"/>
    <col min="15094" max="15094" width="6.7109375" style="2" customWidth="1"/>
    <col min="15095" max="15095" width="2.7109375" style="2" customWidth="1"/>
    <col min="15096" max="15096" width="4.7109375" style="2" customWidth="1"/>
    <col min="15097" max="15097" width="2.7109375" style="2" customWidth="1"/>
    <col min="15098" max="15098" width="8.7109375" style="2" customWidth="1"/>
    <col min="15099" max="15099" width="10.7109375" style="2" customWidth="1"/>
    <col min="15100" max="15100" width="19.85546875" style="2" customWidth="1"/>
    <col min="15101" max="15339" width="9.140625" style="2"/>
    <col min="15340" max="15341" width="8.7109375" style="2" customWidth="1"/>
    <col min="15342" max="15342" width="6.7109375" style="2" customWidth="1"/>
    <col min="15343" max="15343" width="4.7109375" style="2" customWidth="1"/>
    <col min="15344" max="15344" width="5.7109375" style="2" customWidth="1"/>
    <col min="15345" max="15345" width="2.7109375" style="2" customWidth="1"/>
    <col min="15346" max="15346" width="5.7109375" style="2" customWidth="1"/>
    <col min="15347" max="15348" width="2.7109375" style="2" customWidth="1"/>
    <col min="15349" max="15349" width="10.7109375" style="2" customWidth="1"/>
    <col min="15350" max="15350" width="6.7109375" style="2" customWidth="1"/>
    <col min="15351" max="15351" width="2.7109375" style="2" customWidth="1"/>
    <col min="15352" max="15352" width="4.7109375" style="2" customWidth="1"/>
    <col min="15353" max="15353" width="2.7109375" style="2" customWidth="1"/>
    <col min="15354" max="15354" width="8.7109375" style="2" customWidth="1"/>
    <col min="15355" max="15355" width="10.7109375" style="2" customWidth="1"/>
    <col min="15356" max="15356" width="19.85546875" style="2" customWidth="1"/>
    <col min="15357" max="15595" width="9.140625" style="2"/>
    <col min="15596" max="15597" width="8.7109375" style="2" customWidth="1"/>
    <col min="15598" max="15598" width="6.7109375" style="2" customWidth="1"/>
    <col min="15599" max="15599" width="4.7109375" style="2" customWidth="1"/>
    <col min="15600" max="15600" width="5.7109375" style="2" customWidth="1"/>
    <col min="15601" max="15601" width="2.7109375" style="2" customWidth="1"/>
    <col min="15602" max="15602" width="5.7109375" style="2" customWidth="1"/>
    <col min="15603" max="15604" width="2.7109375" style="2" customWidth="1"/>
    <col min="15605" max="15605" width="10.7109375" style="2" customWidth="1"/>
    <col min="15606" max="15606" width="6.7109375" style="2" customWidth="1"/>
    <col min="15607" max="15607" width="2.7109375" style="2" customWidth="1"/>
    <col min="15608" max="15608" width="4.7109375" style="2" customWidth="1"/>
    <col min="15609" max="15609" width="2.7109375" style="2" customWidth="1"/>
    <col min="15610" max="15610" width="8.7109375" style="2" customWidth="1"/>
    <col min="15611" max="15611" width="10.7109375" style="2" customWidth="1"/>
    <col min="15612" max="15612" width="19.85546875" style="2" customWidth="1"/>
    <col min="15613" max="15851" width="9.140625" style="2"/>
    <col min="15852" max="15853" width="8.7109375" style="2" customWidth="1"/>
    <col min="15854" max="15854" width="6.7109375" style="2" customWidth="1"/>
    <col min="15855" max="15855" width="4.7109375" style="2" customWidth="1"/>
    <col min="15856" max="15856" width="5.7109375" style="2" customWidth="1"/>
    <col min="15857" max="15857" width="2.7109375" style="2" customWidth="1"/>
    <col min="15858" max="15858" width="5.7109375" style="2" customWidth="1"/>
    <col min="15859" max="15860" width="2.7109375" style="2" customWidth="1"/>
    <col min="15861" max="15861" width="10.7109375" style="2" customWidth="1"/>
    <col min="15862" max="15862" width="6.7109375" style="2" customWidth="1"/>
    <col min="15863" max="15863" width="2.7109375" style="2" customWidth="1"/>
    <col min="15864" max="15864" width="4.7109375" style="2" customWidth="1"/>
    <col min="15865" max="15865" width="2.7109375" style="2" customWidth="1"/>
    <col min="15866" max="15866" width="8.7109375" style="2" customWidth="1"/>
    <col min="15867" max="15867" width="10.7109375" style="2" customWidth="1"/>
    <col min="15868" max="15868" width="19.85546875" style="2" customWidth="1"/>
    <col min="15869" max="16107" width="9.140625" style="2"/>
    <col min="16108" max="16109" width="8.7109375" style="2" customWidth="1"/>
    <col min="16110" max="16110" width="6.7109375" style="2" customWidth="1"/>
    <col min="16111" max="16111" width="4.7109375" style="2" customWidth="1"/>
    <col min="16112" max="16112" width="5.7109375" style="2" customWidth="1"/>
    <col min="16113" max="16113" width="2.7109375" style="2" customWidth="1"/>
    <col min="16114" max="16114" width="5.7109375" style="2" customWidth="1"/>
    <col min="16115" max="16116" width="2.7109375" style="2" customWidth="1"/>
    <col min="16117" max="16117" width="10.7109375" style="2" customWidth="1"/>
    <col min="16118" max="16118" width="6.7109375" style="2" customWidth="1"/>
    <col min="16119" max="16119" width="2.7109375" style="2" customWidth="1"/>
    <col min="16120" max="16120" width="4.7109375" style="2" customWidth="1"/>
    <col min="16121" max="16121" width="2.7109375" style="2" customWidth="1"/>
    <col min="16122" max="16122" width="8.7109375" style="2" customWidth="1"/>
    <col min="16123" max="16123" width="10.7109375" style="2" customWidth="1"/>
    <col min="16124" max="16124" width="19.85546875" style="2" customWidth="1"/>
    <col min="16125" max="16384" width="9.140625" style="2"/>
  </cols>
  <sheetData>
    <row r="1" spans="1:30" ht="34.5" customHeight="1"/>
    <row r="2" spans="1:30" ht="30.75" customHeight="1">
      <c r="B2" s="298" t="s">
        <v>47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  <c r="S2" s="134"/>
      <c r="T2" s="288" t="s">
        <v>79</v>
      </c>
      <c r="U2" s="288"/>
    </row>
    <row r="3" spans="1:30" ht="99.75" customHeight="1">
      <c r="B3" s="287" t="s">
        <v>48</v>
      </c>
      <c r="C3" s="287" t="s">
        <v>49</v>
      </c>
      <c r="D3" s="250" t="s">
        <v>50</v>
      </c>
      <c r="E3" s="294" t="s">
        <v>51</v>
      </c>
      <c r="F3" s="362"/>
      <c r="G3" s="362"/>
      <c r="H3" s="362"/>
      <c r="I3" s="362"/>
      <c r="J3" s="295"/>
      <c r="K3" s="249" t="s">
        <v>52</v>
      </c>
      <c r="L3" s="287" t="s">
        <v>90</v>
      </c>
      <c r="M3" s="294" t="s">
        <v>89</v>
      </c>
      <c r="N3" s="362"/>
      <c r="O3" s="295"/>
      <c r="P3" s="252" t="s">
        <v>56</v>
      </c>
      <c r="Q3" s="253" t="s">
        <v>57</v>
      </c>
      <c r="R3" s="251" t="s">
        <v>59</v>
      </c>
      <c r="S3" s="135"/>
      <c r="T3" s="288"/>
      <c r="U3" s="288"/>
    </row>
    <row r="4" spans="1:30" s="3" customFormat="1" ht="39.950000000000003" customHeight="1">
      <c r="A4" s="220"/>
      <c r="B4" s="301" t="s">
        <v>47</v>
      </c>
      <c r="C4" s="367" t="s">
        <v>98</v>
      </c>
      <c r="D4" s="102">
        <v>1</v>
      </c>
      <c r="E4" s="389" t="s">
        <v>91</v>
      </c>
      <c r="F4" s="170">
        <v>100</v>
      </c>
      <c r="G4" s="161" t="s">
        <v>1</v>
      </c>
      <c r="H4" s="137">
        <v>4</v>
      </c>
      <c r="I4" s="137"/>
      <c r="J4" s="162"/>
      <c r="K4" s="112">
        <v>302452003</v>
      </c>
      <c r="L4" s="131" t="s">
        <v>95</v>
      </c>
      <c r="M4" s="247"/>
      <c r="N4" s="247" t="s">
        <v>1</v>
      </c>
      <c r="O4" s="247"/>
      <c r="P4" s="286">
        <f>19.5+19.5+27+12</f>
        <v>78</v>
      </c>
      <c r="Q4" s="279">
        <f>((F4^2)/1000-((F4-2*H4)^2)/1000)*P4*7.85</f>
        <v>940.49279999999965</v>
      </c>
      <c r="R4" s="120"/>
      <c r="S4" s="98"/>
      <c r="T4" s="189" t="s">
        <v>70</v>
      </c>
      <c r="X4" s="2"/>
      <c r="Y4" s="2"/>
      <c r="Z4" s="2"/>
      <c r="AA4" s="2"/>
      <c r="AB4" s="2"/>
      <c r="AC4" s="2"/>
      <c r="AD4" s="2"/>
    </row>
    <row r="5" spans="1:30" s="3" customFormat="1" ht="39.950000000000003" customHeight="1">
      <c r="A5" s="220"/>
      <c r="B5" s="369"/>
      <c r="C5" s="368"/>
      <c r="D5" s="102">
        <v>2</v>
      </c>
      <c r="E5" s="389" t="s">
        <v>91</v>
      </c>
      <c r="F5" s="170">
        <v>120</v>
      </c>
      <c r="G5" s="161" t="s">
        <v>1</v>
      </c>
      <c r="H5" s="137">
        <v>4</v>
      </c>
      <c r="I5" s="137"/>
      <c r="J5" s="162"/>
      <c r="K5" s="112">
        <v>302452003</v>
      </c>
      <c r="L5" s="131" t="s">
        <v>95</v>
      </c>
      <c r="M5" s="247"/>
      <c r="N5" s="247" t="s">
        <v>1</v>
      </c>
      <c r="O5" s="247"/>
      <c r="P5" s="286">
        <f>19.5</f>
        <v>19.5</v>
      </c>
      <c r="Q5" s="279">
        <f>((F5^2)/1000-((F5-2*H5)^2)/1000)*P5*7.85</f>
        <v>284.10719999999998</v>
      </c>
      <c r="R5" s="120"/>
      <c r="S5" s="98"/>
      <c r="T5" s="189" t="s">
        <v>70</v>
      </c>
      <c r="X5" s="2"/>
      <c r="Y5" s="2"/>
      <c r="Z5" s="2"/>
      <c r="AA5" s="2"/>
      <c r="AB5" s="2"/>
      <c r="AC5" s="2"/>
      <c r="AD5" s="2"/>
    </row>
    <row r="6" spans="1:30" s="3" customFormat="1" ht="39.950000000000003" customHeight="1">
      <c r="A6" s="220"/>
      <c r="B6" s="369"/>
      <c r="C6" s="367" t="s">
        <v>99</v>
      </c>
      <c r="D6" s="102">
        <v>3</v>
      </c>
      <c r="E6" s="389" t="s">
        <v>91</v>
      </c>
      <c r="F6" s="170">
        <v>120</v>
      </c>
      <c r="G6" s="161" t="s">
        <v>1</v>
      </c>
      <c r="H6" s="137">
        <v>4</v>
      </c>
      <c r="I6" s="137"/>
      <c r="J6" s="162"/>
      <c r="K6" s="112">
        <v>302452003</v>
      </c>
      <c r="L6" s="131" t="s">
        <v>95</v>
      </c>
      <c r="M6" s="247"/>
      <c r="N6" s="247" t="s">
        <v>1</v>
      </c>
      <c r="O6" s="247"/>
      <c r="P6" s="286">
        <f>18.4*4</f>
        <v>73.599999999999994</v>
      </c>
      <c r="Q6" s="279">
        <f>((F6^2)/1000-((F6-2*H6)^2)/1000)*P6*7.85</f>
        <v>1072.3225599999998</v>
      </c>
      <c r="R6" s="120"/>
      <c r="S6" s="98"/>
      <c r="T6" s="189" t="s">
        <v>70</v>
      </c>
      <c r="X6" s="2"/>
      <c r="Y6" s="2"/>
      <c r="Z6" s="2"/>
      <c r="AA6" s="2"/>
      <c r="AB6" s="2"/>
      <c r="AC6" s="2"/>
      <c r="AD6" s="2"/>
    </row>
    <row r="7" spans="1:30" s="3" customFormat="1" ht="39.950000000000003" customHeight="1">
      <c r="A7" s="220"/>
      <c r="B7" s="369"/>
      <c r="C7" s="368"/>
      <c r="D7" s="102">
        <v>4</v>
      </c>
      <c r="E7" s="389" t="s">
        <v>91</v>
      </c>
      <c r="F7" s="170">
        <v>80</v>
      </c>
      <c r="G7" s="161" t="s">
        <v>1</v>
      </c>
      <c r="H7" s="137">
        <v>3</v>
      </c>
      <c r="I7" s="137"/>
      <c r="J7" s="162"/>
      <c r="K7" s="112">
        <v>302452003</v>
      </c>
      <c r="L7" s="131" t="s">
        <v>95</v>
      </c>
      <c r="M7" s="247"/>
      <c r="N7" s="247" t="s">
        <v>1</v>
      </c>
      <c r="O7" s="247"/>
      <c r="P7" s="286">
        <f>24*4</f>
        <v>96</v>
      </c>
      <c r="Q7" s="279">
        <f>((F7^2)/1000-((F7-2*H7)^2)/1000)*P7*7.85</f>
        <v>696.32640000000026</v>
      </c>
      <c r="R7" s="120"/>
      <c r="S7" s="98"/>
      <c r="T7" s="189" t="s">
        <v>70</v>
      </c>
      <c r="X7" s="2"/>
      <c r="Y7" s="2"/>
      <c r="Z7" s="2"/>
      <c r="AA7" s="2"/>
      <c r="AB7" s="2"/>
      <c r="AC7" s="2"/>
      <c r="AD7" s="2"/>
    </row>
    <row r="8" spans="1:30" s="3" customFormat="1" ht="39.950000000000003" customHeight="1">
      <c r="A8" s="220"/>
      <c r="B8" s="369"/>
      <c r="C8" s="390" t="s">
        <v>100</v>
      </c>
      <c r="D8" s="102">
        <v>5</v>
      </c>
      <c r="E8" s="389" t="s">
        <v>91</v>
      </c>
      <c r="F8" s="170">
        <v>120</v>
      </c>
      <c r="G8" s="161" t="s">
        <v>1</v>
      </c>
      <c r="H8" s="137">
        <v>4</v>
      </c>
      <c r="I8" s="137"/>
      <c r="J8" s="162"/>
      <c r="K8" s="112">
        <v>302452003</v>
      </c>
      <c r="L8" s="131" t="s">
        <v>95</v>
      </c>
      <c r="M8" s="247"/>
      <c r="N8" s="247" t="s">
        <v>1</v>
      </c>
      <c r="O8" s="247"/>
      <c r="P8" s="286">
        <f>19.5*9</f>
        <v>175.5</v>
      </c>
      <c r="Q8" s="279">
        <f>((F8^2)/1000-((F8-2*H8)^2)/1000)*P8*7.85</f>
        <v>2556.9647999999993</v>
      </c>
      <c r="R8" s="120"/>
      <c r="S8" s="98"/>
      <c r="T8" s="189" t="s">
        <v>70</v>
      </c>
      <c r="X8" s="2"/>
      <c r="Y8" s="2"/>
      <c r="Z8" s="2"/>
      <c r="AA8" s="2"/>
      <c r="AB8" s="2"/>
      <c r="AC8" s="2"/>
      <c r="AD8" s="2"/>
    </row>
    <row r="9" spans="1:30" ht="39.950000000000003" customHeight="1">
      <c r="B9" s="369"/>
      <c r="C9" s="391" t="s">
        <v>64</v>
      </c>
      <c r="D9" s="102">
        <v>1</v>
      </c>
      <c r="E9" s="163" t="s">
        <v>62</v>
      </c>
      <c r="F9" s="170">
        <v>350</v>
      </c>
      <c r="G9" s="161" t="s">
        <v>1</v>
      </c>
      <c r="H9" s="137">
        <v>10</v>
      </c>
      <c r="I9" s="137"/>
      <c r="J9" s="138"/>
      <c r="K9" s="110">
        <v>1990374</v>
      </c>
      <c r="L9" s="131">
        <v>350</v>
      </c>
      <c r="M9" s="118">
        <v>1</v>
      </c>
      <c r="N9" s="118" t="s">
        <v>1</v>
      </c>
      <c r="O9" s="118">
        <v>2</v>
      </c>
      <c r="P9" s="267">
        <f>L9/1000*M9*O9</f>
        <v>0.7</v>
      </c>
      <c r="Q9" s="270">
        <f>(F9/1000)*(H9/1000)*P9*7850</f>
        <v>19.232499999999995</v>
      </c>
      <c r="R9" s="120"/>
      <c r="S9" s="98"/>
      <c r="T9" s="189" t="s">
        <v>68</v>
      </c>
      <c r="X9" s="223"/>
      <c r="Y9" s="223"/>
      <c r="Z9" s="223"/>
      <c r="AA9" s="223"/>
      <c r="AB9" s="223"/>
      <c r="AC9" s="223"/>
      <c r="AD9" s="223"/>
    </row>
    <row r="10" spans="1:30" ht="39.950000000000003" customHeight="1">
      <c r="B10" s="302"/>
      <c r="C10" s="392"/>
      <c r="D10" s="103">
        <v>2</v>
      </c>
      <c r="E10" s="164" t="s">
        <v>75</v>
      </c>
      <c r="F10" s="171">
        <v>14</v>
      </c>
      <c r="G10" s="324" t="s">
        <v>63</v>
      </c>
      <c r="H10" s="324"/>
      <c r="I10" s="324"/>
      <c r="J10" s="325"/>
      <c r="K10" s="111" t="s">
        <v>65</v>
      </c>
      <c r="L10" s="131">
        <v>1000</v>
      </c>
      <c r="M10" s="118">
        <v>2</v>
      </c>
      <c r="N10" s="118" t="s">
        <v>1</v>
      </c>
      <c r="O10" s="118">
        <v>2</v>
      </c>
      <c r="P10" s="267">
        <f>L10/1000*M10*O10</f>
        <v>4</v>
      </c>
      <c r="Q10" s="271">
        <f>((F10/2)/1000)^2*3.14*7850*P10</f>
        <v>4.8312040000000005</v>
      </c>
      <c r="R10" s="120"/>
      <c r="S10" s="98"/>
      <c r="T10" s="189" t="s">
        <v>72</v>
      </c>
      <c r="X10" s="223"/>
      <c r="Y10" s="223"/>
      <c r="Z10" s="223"/>
      <c r="AA10" s="223"/>
      <c r="AB10" s="223"/>
      <c r="AC10" s="223"/>
      <c r="AD10" s="223"/>
    </row>
    <row r="11" spans="1:30" ht="24.95" customHeight="1">
      <c r="B11" s="207"/>
      <c r="C11" s="208"/>
      <c r="D11" s="208"/>
      <c r="E11" s="194"/>
      <c r="F11" s="194"/>
      <c r="G11" s="198"/>
      <c r="H11" s="198"/>
      <c r="I11" s="198"/>
      <c r="J11" s="198"/>
      <c r="K11" s="192"/>
      <c r="L11" s="193"/>
      <c r="M11" s="193"/>
      <c r="N11" s="193"/>
      <c r="O11" s="193"/>
      <c r="P11" s="199"/>
      <c r="Q11" s="201"/>
      <c r="R11" s="98"/>
      <c r="S11" s="98"/>
      <c r="T11" s="189"/>
    </row>
    <row r="12" spans="1:30" ht="24.95" customHeight="1">
      <c r="B12" s="230"/>
      <c r="C12" s="231"/>
      <c r="D12" s="329" t="s">
        <v>82</v>
      </c>
      <c r="E12" s="330"/>
      <c r="F12" s="330"/>
      <c r="G12" s="330"/>
      <c r="H12" s="330"/>
      <c r="I12" s="330"/>
      <c r="J12" s="228">
        <v>25</v>
      </c>
      <c r="K12" s="330" t="s">
        <v>83</v>
      </c>
      <c r="L12" s="330"/>
      <c r="M12" s="229">
        <v>1</v>
      </c>
      <c r="N12" s="232">
        <v>1</v>
      </c>
      <c r="O12" s="233">
        <f>M12*N12</f>
        <v>1</v>
      </c>
      <c r="P12" s="272" t="s">
        <v>84</v>
      </c>
      <c r="Q12" s="273"/>
      <c r="R12" s="98"/>
      <c r="S12" s="98"/>
      <c r="T12" s="189"/>
    </row>
    <row r="13" spans="1:30" ht="24.95" customHeight="1">
      <c r="B13" s="209"/>
      <c r="C13" s="210"/>
      <c r="D13" s="210"/>
      <c r="E13" s="140"/>
      <c r="F13" s="141"/>
      <c r="G13" s="141"/>
      <c r="H13" s="142"/>
      <c r="I13" s="98"/>
      <c r="J13" s="142"/>
      <c r="K13" s="98"/>
      <c r="L13" s="239" t="s">
        <v>60</v>
      </c>
      <c r="M13" s="239"/>
      <c r="N13" s="239"/>
      <c r="O13" s="239"/>
      <c r="P13" s="274"/>
      <c r="Q13" s="275"/>
      <c r="R13" s="99"/>
      <c r="S13" s="99"/>
      <c r="T13" s="190"/>
    </row>
    <row r="14" spans="1:30" ht="24.95" customHeight="1">
      <c r="B14" s="209"/>
      <c r="C14" s="210"/>
      <c r="D14" s="210"/>
      <c r="E14" s="349" t="s">
        <v>51</v>
      </c>
      <c r="F14" s="350"/>
      <c r="G14" s="350"/>
      <c r="H14" s="350"/>
      <c r="I14" s="350"/>
      <c r="J14" s="351"/>
      <c r="K14" s="120"/>
      <c r="L14" s="349" t="s">
        <v>59</v>
      </c>
      <c r="M14" s="350"/>
      <c r="N14" s="350"/>
      <c r="O14" s="351"/>
      <c r="P14" s="276" t="s">
        <v>56</v>
      </c>
      <c r="Q14" s="277" t="s">
        <v>57</v>
      </c>
      <c r="R14" s="99"/>
      <c r="S14" s="99"/>
      <c r="T14" s="190"/>
    </row>
    <row r="15" spans="1:30" ht="24.95" customHeight="1">
      <c r="B15" s="209"/>
      <c r="C15" s="210"/>
      <c r="D15" s="210"/>
      <c r="E15" s="128" t="s">
        <v>62</v>
      </c>
      <c r="F15" s="328">
        <v>10</v>
      </c>
      <c r="G15" s="328"/>
      <c r="H15" s="226"/>
      <c r="I15" s="226"/>
      <c r="J15" s="227"/>
      <c r="K15" s="123">
        <v>1990374</v>
      </c>
      <c r="L15" s="346" t="s">
        <v>35</v>
      </c>
      <c r="M15" s="347"/>
      <c r="N15" s="347"/>
      <c r="O15" s="348"/>
      <c r="P15" s="270">
        <f>SUMIFS($P$9:$P$11,$H$9:$H$11,$F$15:$F$25,$T$9:$T$11,$T$15:$T$25)</f>
        <v>0.7</v>
      </c>
      <c r="Q15" s="270">
        <f>SUMIFS($Q$9:$Q$11,$T$9:$T$11,$T$15:$T$25)</f>
        <v>19.232499999999995</v>
      </c>
      <c r="R15" s="99"/>
      <c r="S15" s="99"/>
      <c r="T15" s="189" t="s">
        <v>68</v>
      </c>
      <c r="U15" s="346" t="s">
        <v>85</v>
      </c>
      <c r="V15" s="347"/>
      <c r="W15" s="347"/>
      <c r="X15" s="348"/>
    </row>
    <row r="16" spans="1:30" ht="24.95" customHeight="1">
      <c r="B16" s="209"/>
      <c r="C16" s="210"/>
      <c r="D16" s="210"/>
      <c r="E16" s="128" t="s">
        <v>62</v>
      </c>
      <c r="F16" s="328">
        <v>10</v>
      </c>
      <c r="G16" s="328"/>
      <c r="H16" s="226"/>
      <c r="I16" s="226"/>
      <c r="J16" s="227"/>
      <c r="K16" s="123">
        <v>1990374</v>
      </c>
      <c r="L16" s="346" t="s">
        <v>35</v>
      </c>
      <c r="M16" s="347"/>
      <c r="N16" s="347"/>
      <c r="O16" s="348"/>
      <c r="P16" s="270">
        <f>SUMIFS($P$9:$P$11,$H$9:$H$11,$F$15:$F$25,$T$9:$T$11,$T$15:$T$25)</f>
        <v>0.7</v>
      </c>
      <c r="Q16" s="270">
        <f>SUMIFS($Q$9:$Q$11,$H$9:$H$11,$F$15:$F$25,$T$9:$T$11,$T$15:$T$25)</f>
        <v>19.232499999999995</v>
      </c>
      <c r="R16" s="99"/>
      <c r="S16" s="99"/>
      <c r="T16" s="189" t="s">
        <v>68</v>
      </c>
      <c r="U16" s="343" t="s">
        <v>86</v>
      </c>
      <c r="V16" s="344"/>
      <c r="W16" s="344"/>
      <c r="X16" s="345"/>
    </row>
    <row r="17" spans="2:20" ht="24.95" customHeight="1">
      <c r="B17" s="209"/>
      <c r="C17" s="210"/>
      <c r="D17" s="210"/>
      <c r="E17" s="260" t="s">
        <v>88</v>
      </c>
      <c r="F17" s="173">
        <v>10</v>
      </c>
      <c r="G17" s="173"/>
      <c r="H17" s="177"/>
      <c r="I17" s="177"/>
      <c r="J17" s="176"/>
      <c r="K17" s="124">
        <v>2602083</v>
      </c>
      <c r="L17" s="361" t="s">
        <v>87</v>
      </c>
      <c r="M17" s="318"/>
      <c r="N17" s="318"/>
      <c r="O17" s="319"/>
      <c r="P17" s="270">
        <f>SUMIFS($P$9:$P$11,$F$9:$F$11,$F$15:$F$25,$T$9:$T$11,$T$15:$T$25)</f>
        <v>0</v>
      </c>
      <c r="Q17" s="270">
        <f>SUMIFS($Q$9:$Q$11,$F$9:$F$11,$F$15:$F$25,$T$9:$T$11,$T$15:$T$25)</f>
        <v>0</v>
      </c>
      <c r="S17" s="133"/>
      <c r="T17" s="189" t="s">
        <v>66</v>
      </c>
    </row>
    <row r="18" spans="2:20" ht="24.95" customHeight="1">
      <c r="B18" s="209"/>
      <c r="C18" s="210"/>
      <c r="D18" s="210"/>
      <c r="E18" s="261" t="s">
        <v>93</v>
      </c>
      <c r="F18" s="178">
        <v>5</v>
      </c>
      <c r="G18" s="326"/>
      <c r="H18" s="326"/>
      <c r="I18" s="326"/>
      <c r="J18" s="327"/>
      <c r="K18" s="124">
        <v>824097</v>
      </c>
      <c r="L18" s="98"/>
      <c r="M18" s="98"/>
      <c r="N18" s="98"/>
      <c r="O18" s="98"/>
      <c r="P18" s="270">
        <f>SUMIFS($P$9:$P$11,$F$9:$F$11,$F$15:$F$25,$T$9:$T$11,$T$15:$T$25)</f>
        <v>0</v>
      </c>
      <c r="Q18" s="270">
        <f>SUMIFS($Q$9:$Q$11,$F$9:$F$11,$F$15:$F$25,$T$9:$T$11,$T$15:$T$25)</f>
        <v>0</v>
      </c>
      <c r="R18" s="99"/>
      <c r="S18" s="99"/>
      <c r="T18" s="189" t="s">
        <v>67</v>
      </c>
    </row>
    <row r="19" spans="2:20" ht="24.95" customHeight="1">
      <c r="B19" s="209"/>
      <c r="C19" s="210"/>
      <c r="D19" s="210"/>
      <c r="E19" s="160" t="s">
        <v>74</v>
      </c>
      <c r="F19" s="183">
        <v>20</v>
      </c>
      <c r="G19" s="174" t="s">
        <v>1</v>
      </c>
      <c r="H19" s="175">
        <v>3</v>
      </c>
      <c r="I19" s="177"/>
      <c r="J19" s="176"/>
      <c r="K19" s="124">
        <v>824088</v>
      </c>
      <c r="L19" s="98"/>
      <c r="M19" s="101"/>
      <c r="N19" s="101"/>
      <c r="O19" s="101"/>
      <c r="P19" s="270">
        <f>SUMIFS($P$9:$P$11,$F$9:$F$11,$F$15:$F$25,$T$9:$T$11,$T$15:$T$25)</f>
        <v>0</v>
      </c>
      <c r="Q19" s="270">
        <f>SUMIFS($Q$9:$Q$11,$F$9:$F$11,$F$15:$F$25,$T$9:$T$11,$T$15:$T$25)</f>
        <v>0</v>
      </c>
      <c r="R19" s="99"/>
      <c r="S19" s="99"/>
      <c r="T19" s="189" t="s">
        <v>69</v>
      </c>
    </row>
    <row r="20" spans="2:20" ht="24.95" customHeight="1">
      <c r="B20" s="209"/>
      <c r="C20" s="210"/>
      <c r="D20" s="210"/>
      <c r="E20" s="160" t="s">
        <v>74</v>
      </c>
      <c r="F20" s="183">
        <v>32</v>
      </c>
      <c r="G20" s="179" t="s">
        <v>1</v>
      </c>
      <c r="H20" s="178">
        <v>20</v>
      </c>
      <c r="I20" s="178" t="s">
        <v>1</v>
      </c>
      <c r="J20" s="180">
        <v>4</v>
      </c>
      <c r="K20" s="124">
        <v>824088</v>
      </c>
      <c r="L20" s="98"/>
      <c r="M20" s="98"/>
      <c r="N20" s="98"/>
      <c r="O20" s="98"/>
      <c r="P20" s="270">
        <f>SUMIFS($P$9:$P$11,$F$9:$F$11,$F$15:$F$25,$T$9:$T$11,$T$15:$T$25)</f>
        <v>0</v>
      </c>
      <c r="Q20" s="270">
        <f>SUMIFS($Q$9:$Q$11,$F$9:$F$11,$F$15:$F$25,$T$9:$T$11,$T$15:$T$25)</f>
        <v>0</v>
      </c>
      <c r="R20" s="99"/>
      <c r="S20" s="99"/>
      <c r="T20" s="189" t="s">
        <v>77</v>
      </c>
    </row>
    <row r="21" spans="2:20" ht="24.95" customHeight="1">
      <c r="B21" s="209"/>
      <c r="C21" s="210"/>
      <c r="D21" s="210"/>
      <c r="E21" s="262" t="s">
        <v>91</v>
      </c>
      <c r="F21" s="183">
        <v>40</v>
      </c>
      <c r="G21" s="174" t="s">
        <v>1</v>
      </c>
      <c r="H21" s="175">
        <v>2</v>
      </c>
      <c r="I21" s="175"/>
      <c r="J21" s="263"/>
      <c r="K21" s="125">
        <v>302452003</v>
      </c>
      <c r="L21" s="98"/>
      <c r="M21" s="98"/>
      <c r="N21" s="98"/>
      <c r="O21" s="98"/>
      <c r="P21" s="270">
        <f>SUMIFS($P$9:$P$11,$F$9:$F$11,$F$15:$F$25,$T$9:$T$11,$T$15:$T$25)</f>
        <v>0</v>
      </c>
      <c r="Q21" s="270">
        <f>SUMIFS($Q$9:$Q$11,$F$9:$F$11,$F$15:$F$25,$T$9:$T$11,$T$15:$T$25)</f>
        <v>0</v>
      </c>
      <c r="R21" s="99"/>
      <c r="S21" s="99"/>
      <c r="T21" s="189" t="s">
        <v>70</v>
      </c>
    </row>
    <row r="22" spans="2:20" ht="24.95" customHeight="1">
      <c r="B22" s="209"/>
      <c r="C22" s="210"/>
      <c r="D22" s="210"/>
      <c r="E22" s="264" t="s">
        <v>92</v>
      </c>
      <c r="F22" s="182">
        <v>50</v>
      </c>
      <c r="G22" s="179" t="s">
        <v>1</v>
      </c>
      <c r="H22" s="181">
        <v>25</v>
      </c>
      <c r="I22" s="178" t="s">
        <v>1</v>
      </c>
      <c r="J22" s="180">
        <v>2</v>
      </c>
      <c r="K22" s="125">
        <v>302452003</v>
      </c>
      <c r="L22" s="98"/>
      <c r="M22" s="98"/>
      <c r="N22" s="98"/>
      <c r="O22" s="98"/>
      <c r="P22" s="270">
        <f>SUMIFS($P$9:$P$11,$F$9:$F$11,$F$15:$F$25,$T$9:$T$11,$T$15:$T$25)</f>
        <v>0</v>
      </c>
      <c r="Q22" s="270">
        <f>SUMIFS($Q$9:$Q$11,$F$9:$F$11,$F$15:$F$25,$T$9:$T$11,$T$15:$T$25)</f>
        <v>0</v>
      </c>
      <c r="R22" s="99"/>
      <c r="S22" s="99"/>
      <c r="T22" s="189" t="s">
        <v>76</v>
      </c>
    </row>
    <row r="23" spans="2:20" ht="24.95" customHeight="1">
      <c r="B23" s="209"/>
      <c r="C23" s="210"/>
      <c r="D23" s="210"/>
      <c r="E23" s="185" t="s">
        <v>73</v>
      </c>
      <c r="F23" s="184">
        <v>245</v>
      </c>
      <c r="G23" s="221" t="s">
        <v>2</v>
      </c>
      <c r="H23" s="331">
        <v>6</v>
      </c>
      <c r="I23" s="331"/>
      <c r="J23" s="332"/>
      <c r="K23" s="124">
        <v>873475</v>
      </c>
      <c r="L23" s="126"/>
      <c r="M23" s="126"/>
      <c r="N23" s="126"/>
      <c r="O23" s="126"/>
      <c r="P23" s="278">
        <f>SUMIFS($P$9:$P$11,$F$9:$F$11,$F$15:$F$25,$T$9:$T$11,$T$15:$T$25)</f>
        <v>0</v>
      </c>
      <c r="Q23" s="278">
        <f>SUMIFS($Q$9:$Q$11,$F$9:$F$11,$F$15:$F$25,$T$9:$T$11,$T$15:$T$25)</f>
        <v>0</v>
      </c>
      <c r="R23" s="99"/>
      <c r="S23" s="99"/>
      <c r="T23" s="189" t="s">
        <v>71</v>
      </c>
    </row>
    <row r="24" spans="2:20" ht="24.95" customHeight="1">
      <c r="B24" s="209"/>
      <c r="C24" s="210"/>
      <c r="D24" s="210"/>
      <c r="E24" s="206"/>
      <c r="F24" s="202"/>
      <c r="G24" s="202"/>
      <c r="H24" s="203"/>
      <c r="I24" s="186"/>
      <c r="J24" s="203"/>
      <c r="K24" s="203"/>
      <c r="L24" s="363" t="s">
        <v>78</v>
      </c>
      <c r="M24" s="364"/>
      <c r="N24" s="364"/>
      <c r="O24" s="364"/>
      <c r="P24" s="365"/>
      <c r="Q24" s="279">
        <f>SUM(Q15:Q23)</f>
        <v>38.464999999999989</v>
      </c>
      <c r="R24" s="99"/>
      <c r="S24" s="99"/>
      <c r="T24" s="189"/>
    </row>
    <row r="25" spans="2:20" ht="24.95" customHeight="1">
      <c r="B25" s="211"/>
      <c r="C25" s="212"/>
      <c r="D25" s="212"/>
      <c r="E25" s="164" t="s">
        <v>75</v>
      </c>
      <c r="F25" s="171">
        <v>10</v>
      </c>
      <c r="G25" s="324" t="s">
        <v>63</v>
      </c>
      <c r="H25" s="324"/>
      <c r="I25" s="324"/>
      <c r="J25" s="325"/>
      <c r="K25" s="111" t="s">
        <v>65</v>
      </c>
      <c r="L25" s="289" t="s">
        <v>80</v>
      </c>
      <c r="M25" s="290"/>
      <c r="N25" s="290"/>
      <c r="O25" s="291"/>
      <c r="P25" s="270">
        <f>SUMIFS($P$9:$P$11,$F$9:$F$11,$F$15:$F$25,$T$9:$T$11,$T$15:$T$25)</f>
        <v>0</v>
      </c>
      <c r="Q25" s="270">
        <f>SUMIFS($Q$9:$Q$10,$F$9:$F$10,$F$15:$F$25,$T$9:$T$10,$T$15:$T$25)</f>
        <v>0</v>
      </c>
      <c r="R25" s="99"/>
      <c r="S25" s="99"/>
      <c r="T25" s="189" t="s">
        <v>72</v>
      </c>
    </row>
    <row r="26" spans="2:20" ht="24.95" customHeight="1">
      <c r="E26" s="2"/>
      <c r="F26" s="2"/>
      <c r="G26" s="2"/>
      <c r="H26" s="2"/>
      <c r="J26" s="2"/>
      <c r="K26" s="2"/>
      <c r="P26" s="280"/>
      <c r="Q26" s="280"/>
      <c r="R26" s="99"/>
      <c r="S26" s="99"/>
    </row>
  </sheetData>
  <mergeCells count="25">
    <mergeCell ref="B4:B10"/>
    <mergeCell ref="L17:O17"/>
    <mergeCell ref="G18:J18"/>
    <mergeCell ref="H23:J23"/>
    <mergeCell ref="L24:P24"/>
    <mergeCell ref="G25:J25"/>
    <mergeCell ref="L25:O25"/>
    <mergeCell ref="F15:G15"/>
    <mergeCell ref="L15:O15"/>
    <mergeCell ref="U15:X15"/>
    <mergeCell ref="F16:G16"/>
    <mergeCell ref="L16:O16"/>
    <mergeCell ref="U16:X16"/>
    <mergeCell ref="C9:C10"/>
    <mergeCell ref="G10:J10"/>
    <mergeCell ref="D12:I12"/>
    <mergeCell ref="K12:L12"/>
    <mergeCell ref="E14:J14"/>
    <mergeCell ref="L14:O14"/>
    <mergeCell ref="B2:R2"/>
    <mergeCell ref="T2:U3"/>
    <mergeCell ref="E3:J3"/>
    <mergeCell ref="M3:O3"/>
    <mergeCell ref="C4:C5"/>
    <mergeCell ref="C6:C7"/>
  </mergeCells>
  <pageMargins left="0.7" right="0.7" top="0.75" bottom="0.75" header="0.3" footer="0.3"/>
  <pageSetup paperSize="8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G39"/>
  <sheetViews>
    <sheetView showGridLines="0" workbookViewId="0">
      <selection activeCell="T35" sqref="T35"/>
    </sheetView>
  </sheetViews>
  <sheetFormatPr defaultRowHeight="12.75"/>
  <cols>
    <col min="1" max="1" width="5.42578125" style="9" customWidth="1"/>
    <col min="2" max="2" width="4.7109375" style="9" customWidth="1"/>
    <col min="3" max="3" width="14" style="9" customWidth="1"/>
    <col min="4" max="4" width="10.140625" style="9" customWidth="1"/>
    <col min="5" max="12" width="7.5703125" style="9" customWidth="1"/>
    <col min="13" max="14" width="12.7109375" style="9" customWidth="1"/>
    <col min="15" max="15" width="12.7109375" style="34" customWidth="1"/>
    <col min="16" max="16" width="12.7109375" style="9" customWidth="1"/>
    <col min="17" max="17" width="14.5703125" style="9" customWidth="1"/>
    <col min="18" max="24" width="12.7109375" style="9" customWidth="1"/>
    <col min="25" max="26" width="16.7109375" style="9" customWidth="1"/>
    <col min="27" max="256" width="9.140625" style="9"/>
    <col min="257" max="257" width="5.42578125" style="9" customWidth="1"/>
    <col min="258" max="258" width="4.7109375" style="9" customWidth="1"/>
    <col min="259" max="259" width="14" style="9" customWidth="1"/>
    <col min="260" max="260" width="10.140625" style="9" customWidth="1"/>
    <col min="261" max="268" width="7.5703125" style="9" customWidth="1"/>
    <col min="269" max="271" width="8.42578125" style="9" customWidth="1"/>
    <col min="272" max="275" width="8" style="9" customWidth="1"/>
    <col min="276" max="276" width="8.5703125" style="9" customWidth="1"/>
    <col min="277" max="277" width="7.7109375" style="9" customWidth="1"/>
    <col min="278" max="278" width="7.5703125" style="9" customWidth="1"/>
    <col min="279" max="280" width="10" style="9" customWidth="1"/>
    <col min="281" max="281" width="10.5703125" style="9" customWidth="1"/>
    <col min="282" max="282" width="10.85546875" style="9" customWidth="1"/>
    <col min="283" max="512" width="9.140625" style="9"/>
    <col min="513" max="513" width="5.42578125" style="9" customWidth="1"/>
    <col min="514" max="514" width="4.7109375" style="9" customWidth="1"/>
    <col min="515" max="515" width="14" style="9" customWidth="1"/>
    <col min="516" max="516" width="10.140625" style="9" customWidth="1"/>
    <col min="517" max="524" width="7.5703125" style="9" customWidth="1"/>
    <col min="525" max="527" width="8.42578125" style="9" customWidth="1"/>
    <col min="528" max="531" width="8" style="9" customWidth="1"/>
    <col min="532" max="532" width="8.5703125" style="9" customWidth="1"/>
    <col min="533" max="533" width="7.7109375" style="9" customWidth="1"/>
    <col min="534" max="534" width="7.5703125" style="9" customWidth="1"/>
    <col min="535" max="536" width="10" style="9" customWidth="1"/>
    <col min="537" max="537" width="10.5703125" style="9" customWidth="1"/>
    <col min="538" max="538" width="10.85546875" style="9" customWidth="1"/>
    <col min="539" max="768" width="9.140625" style="9"/>
    <col min="769" max="769" width="5.42578125" style="9" customWidth="1"/>
    <col min="770" max="770" width="4.7109375" style="9" customWidth="1"/>
    <col min="771" max="771" width="14" style="9" customWidth="1"/>
    <col min="772" max="772" width="10.140625" style="9" customWidth="1"/>
    <col min="773" max="780" width="7.5703125" style="9" customWidth="1"/>
    <col min="781" max="783" width="8.42578125" style="9" customWidth="1"/>
    <col min="784" max="787" width="8" style="9" customWidth="1"/>
    <col min="788" max="788" width="8.5703125" style="9" customWidth="1"/>
    <col min="789" max="789" width="7.7109375" style="9" customWidth="1"/>
    <col min="790" max="790" width="7.5703125" style="9" customWidth="1"/>
    <col min="791" max="792" width="10" style="9" customWidth="1"/>
    <col min="793" max="793" width="10.5703125" style="9" customWidth="1"/>
    <col min="794" max="794" width="10.85546875" style="9" customWidth="1"/>
    <col min="795" max="1024" width="9.140625" style="9"/>
    <col min="1025" max="1025" width="5.42578125" style="9" customWidth="1"/>
    <col min="1026" max="1026" width="4.7109375" style="9" customWidth="1"/>
    <col min="1027" max="1027" width="14" style="9" customWidth="1"/>
    <col min="1028" max="1028" width="10.140625" style="9" customWidth="1"/>
    <col min="1029" max="1036" width="7.5703125" style="9" customWidth="1"/>
    <col min="1037" max="1039" width="8.42578125" style="9" customWidth="1"/>
    <col min="1040" max="1043" width="8" style="9" customWidth="1"/>
    <col min="1044" max="1044" width="8.5703125" style="9" customWidth="1"/>
    <col min="1045" max="1045" width="7.7109375" style="9" customWidth="1"/>
    <col min="1046" max="1046" width="7.5703125" style="9" customWidth="1"/>
    <col min="1047" max="1048" width="10" style="9" customWidth="1"/>
    <col min="1049" max="1049" width="10.5703125" style="9" customWidth="1"/>
    <col min="1050" max="1050" width="10.85546875" style="9" customWidth="1"/>
    <col min="1051" max="1280" width="9.140625" style="9"/>
    <col min="1281" max="1281" width="5.42578125" style="9" customWidth="1"/>
    <col min="1282" max="1282" width="4.7109375" style="9" customWidth="1"/>
    <col min="1283" max="1283" width="14" style="9" customWidth="1"/>
    <col min="1284" max="1284" width="10.140625" style="9" customWidth="1"/>
    <col min="1285" max="1292" width="7.5703125" style="9" customWidth="1"/>
    <col min="1293" max="1295" width="8.42578125" style="9" customWidth="1"/>
    <col min="1296" max="1299" width="8" style="9" customWidth="1"/>
    <col min="1300" max="1300" width="8.5703125" style="9" customWidth="1"/>
    <col min="1301" max="1301" width="7.7109375" style="9" customWidth="1"/>
    <col min="1302" max="1302" width="7.5703125" style="9" customWidth="1"/>
    <col min="1303" max="1304" width="10" style="9" customWidth="1"/>
    <col min="1305" max="1305" width="10.5703125" style="9" customWidth="1"/>
    <col min="1306" max="1306" width="10.85546875" style="9" customWidth="1"/>
    <col min="1307" max="1536" width="9.140625" style="9"/>
    <col min="1537" max="1537" width="5.42578125" style="9" customWidth="1"/>
    <col min="1538" max="1538" width="4.7109375" style="9" customWidth="1"/>
    <col min="1539" max="1539" width="14" style="9" customWidth="1"/>
    <col min="1540" max="1540" width="10.140625" style="9" customWidth="1"/>
    <col min="1541" max="1548" width="7.5703125" style="9" customWidth="1"/>
    <col min="1549" max="1551" width="8.42578125" style="9" customWidth="1"/>
    <col min="1552" max="1555" width="8" style="9" customWidth="1"/>
    <col min="1556" max="1556" width="8.5703125" style="9" customWidth="1"/>
    <col min="1557" max="1557" width="7.7109375" style="9" customWidth="1"/>
    <col min="1558" max="1558" width="7.5703125" style="9" customWidth="1"/>
    <col min="1559" max="1560" width="10" style="9" customWidth="1"/>
    <col min="1561" max="1561" width="10.5703125" style="9" customWidth="1"/>
    <col min="1562" max="1562" width="10.85546875" style="9" customWidth="1"/>
    <col min="1563" max="1792" width="9.140625" style="9"/>
    <col min="1793" max="1793" width="5.42578125" style="9" customWidth="1"/>
    <col min="1794" max="1794" width="4.7109375" style="9" customWidth="1"/>
    <col min="1795" max="1795" width="14" style="9" customWidth="1"/>
    <col min="1796" max="1796" width="10.140625" style="9" customWidth="1"/>
    <col min="1797" max="1804" width="7.5703125" style="9" customWidth="1"/>
    <col min="1805" max="1807" width="8.42578125" style="9" customWidth="1"/>
    <col min="1808" max="1811" width="8" style="9" customWidth="1"/>
    <col min="1812" max="1812" width="8.5703125" style="9" customWidth="1"/>
    <col min="1813" max="1813" width="7.7109375" style="9" customWidth="1"/>
    <col min="1814" max="1814" width="7.5703125" style="9" customWidth="1"/>
    <col min="1815" max="1816" width="10" style="9" customWidth="1"/>
    <col min="1817" max="1817" width="10.5703125" style="9" customWidth="1"/>
    <col min="1818" max="1818" width="10.85546875" style="9" customWidth="1"/>
    <col min="1819" max="2048" width="9.140625" style="9"/>
    <col min="2049" max="2049" width="5.42578125" style="9" customWidth="1"/>
    <col min="2050" max="2050" width="4.7109375" style="9" customWidth="1"/>
    <col min="2051" max="2051" width="14" style="9" customWidth="1"/>
    <col min="2052" max="2052" width="10.140625" style="9" customWidth="1"/>
    <col min="2053" max="2060" width="7.5703125" style="9" customWidth="1"/>
    <col min="2061" max="2063" width="8.42578125" style="9" customWidth="1"/>
    <col min="2064" max="2067" width="8" style="9" customWidth="1"/>
    <col min="2068" max="2068" width="8.5703125" style="9" customWidth="1"/>
    <col min="2069" max="2069" width="7.7109375" style="9" customWidth="1"/>
    <col min="2070" max="2070" width="7.5703125" style="9" customWidth="1"/>
    <col min="2071" max="2072" width="10" style="9" customWidth="1"/>
    <col min="2073" max="2073" width="10.5703125" style="9" customWidth="1"/>
    <col min="2074" max="2074" width="10.85546875" style="9" customWidth="1"/>
    <col min="2075" max="2304" width="9.140625" style="9"/>
    <col min="2305" max="2305" width="5.42578125" style="9" customWidth="1"/>
    <col min="2306" max="2306" width="4.7109375" style="9" customWidth="1"/>
    <col min="2307" max="2307" width="14" style="9" customWidth="1"/>
    <col min="2308" max="2308" width="10.140625" style="9" customWidth="1"/>
    <col min="2309" max="2316" width="7.5703125" style="9" customWidth="1"/>
    <col min="2317" max="2319" width="8.42578125" style="9" customWidth="1"/>
    <col min="2320" max="2323" width="8" style="9" customWidth="1"/>
    <col min="2324" max="2324" width="8.5703125" style="9" customWidth="1"/>
    <col min="2325" max="2325" width="7.7109375" style="9" customWidth="1"/>
    <col min="2326" max="2326" width="7.5703125" style="9" customWidth="1"/>
    <col min="2327" max="2328" width="10" style="9" customWidth="1"/>
    <col min="2329" max="2329" width="10.5703125" style="9" customWidth="1"/>
    <col min="2330" max="2330" width="10.85546875" style="9" customWidth="1"/>
    <col min="2331" max="2560" width="9.140625" style="9"/>
    <col min="2561" max="2561" width="5.42578125" style="9" customWidth="1"/>
    <col min="2562" max="2562" width="4.7109375" style="9" customWidth="1"/>
    <col min="2563" max="2563" width="14" style="9" customWidth="1"/>
    <col min="2564" max="2564" width="10.140625" style="9" customWidth="1"/>
    <col min="2565" max="2572" width="7.5703125" style="9" customWidth="1"/>
    <col min="2573" max="2575" width="8.42578125" style="9" customWidth="1"/>
    <col min="2576" max="2579" width="8" style="9" customWidth="1"/>
    <col min="2580" max="2580" width="8.5703125" style="9" customWidth="1"/>
    <col min="2581" max="2581" width="7.7109375" style="9" customWidth="1"/>
    <col min="2582" max="2582" width="7.5703125" style="9" customWidth="1"/>
    <col min="2583" max="2584" width="10" style="9" customWidth="1"/>
    <col min="2585" max="2585" width="10.5703125" style="9" customWidth="1"/>
    <col min="2586" max="2586" width="10.85546875" style="9" customWidth="1"/>
    <col min="2587" max="2816" width="9.140625" style="9"/>
    <col min="2817" max="2817" width="5.42578125" style="9" customWidth="1"/>
    <col min="2818" max="2818" width="4.7109375" style="9" customWidth="1"/>
    <col min="2819" max="2819" width="14" style="9" customWidth="1"/>
    <col min="2820" max="2820" width="10.140625" style="9" customWidth="1"/>
    <col min="2821" max="2828" width="7.5703125" style="9" customWidth="1"/>
    <col min="2829" max="2831" width="8.42578125" style="9" customWidth="1"/>
    <col min="2832" max="2835" width="8" style="9" customWidth="1"/>
    <col min="2836" max="2836" width="8.5703125" style="9" customWidth="1"/>
    <col min="2837" max="2837" width="7.7109375" style="9" customWidth="1"/>
    <col min="2838" max="2838" width="7.5703125" style="9" customWidth="1"/>
    <col min="2839" max="2840" width="10" style="9" customWidth="1"/>
    <col min="2841" max="2841" width="10.5703125" style="9" customWidth="1"/>
    <col min="2842" max="2842" width="10.85546875" style="9" customWidth="1"/>
    <col min="2843" max="3072" width="9.140625" style="9"/>
    <col min="3073" max="3073" width="5.42578125" style="9" customWidth="1"/>
    <col min="3074" max="3074" width="4.7109375" style="9" customWidth="1"/>
    <col min="3075" max="3075" width="14" style="9" customWidth="1"/>
    <col min="3076" max="3076" width="10.140625" style="9" customWidth="1"/>
    <col min="3077" max="3084" width="7.5703125" style="9" customWidth="1"/>
    <col min="3085" max="3087" width="8.42578125" style="9" customWidth="1"/>
    <col min="3088" max="3091" width="8" style="9" customWidth="1"/>
    <col min="3092" max="3092" width="8.5703125" style="9" customWidth="1"/>
    <col min="3093" max="3093" width="7.7109375" style="9" customWidth="1"/>
    <col min="3094" max="3094" width="7.5703125" style="9" customWidth="1"/>
    <col min="3095" max="3096" width="10" style="9" customWidth="1"/>
    <col min="3097" max="3097" width="10.5703125" style="9" customWidth="1"/>
    <col min="3098" max="3098" width="10.85546875" style="9" customWidth="1"/>
    <col min="3099" max="3328" width="9.140625" style="9"/>
    <col min="3329" max="3329" width="5.42578125" style="9" customWidth="1"/>
    <col min="3330" max="3330" width="4.7109375" style="9" customWidth="1"/>
    <col min="3331" max="3331" width="14" style="9" customWidth="1"/>
    <col min="3332" max="3332" width="10.140625" style="9" customWidth="1"/>
    <col min="3333" max="3340" width="7.5703125" style="9" customWidth="1"/>
    <col min="3341" max="3343" width="8.42578125" style="9" customWidth="1"/>
    <col min="3344" max="3347" width="8" style="9" customWidth="1"/>
    <col min="3348" max="3348" width="8.5703125" style="9" customWidth="1"/>
    <col min="3349" max="3349" width="7.7109375" style="9" customWidth="1"/>
    <col min="3350" max="3350" width="7.5703125" style="9" customWidth="1"/>
    <col min="3351" max="3352" width="10" style="9" customWidth="1"/>
    <col min="3353" max="3353" width="10.5703125" style="9" customWidth="1"/>
    <col min="3354" max="3354" width="10.85546875" style="9" customWidth="1"/>
    <col min="3355" max="3584" width="9.140625" style="9"/>
    <col min="3585" max="3585" width="5.42578125" style="9" customWidth="1"/>
    <col min="3586" max="3586" width="4.7109375" style="9" customWidth="1"/>
    <col min="3587" max="3587" width="14" style="9" customWidth="1"/>
    <col min="3588" max="3588" width="10.140625" style="9" customWidth="1"/>
    <col min="3589" max="3596" width="7.5703125" style="9" customWidth="1"/>
    <col min="3597" max="3599" width="8.42578125" style="9" customWidth="1"/>
    <col min="3600" max="3603" width="8" style="9" customWidth="1"/>
    <col min="3604" max="3604" width="8.5703125" style="9" customWidth="1"/>
    <col min="3605" max="3605" width="7.7109375" style="9" customWidth="1"/>
    <col min="3606" max="3606" width="7.5703125" style="9" customWidth="1"/>
    <col min="3607" max="3608" width="10" style="9" customWidth="1"/>
    <col min="3609" max="3609" width="10.5703125" style="9" customWidth="1"/>
    <col min="3610" max="3610" width="10.85546875" style="9" customWidth="1"/>
    <col min="3611" max="3840" width="9.140625" style="9"/>
    <col min="3841" max="3841" width="5.42578125" style="9" customWidth="1"/>
    <col min="3842" max="3842" width="4.7109375" style="9" customWidth="1"/>
    <col min="3843" max="3843" width="14" style="9" customWidth="1"/>
    <col min="3844" max="3844" width="10.140625" style="9" customWidth="1"/>
    <col min="3845" max="3852" width="7.5703125" style="9" customWidth="1"/>
    <col min="3853" max="3855" width="8.42578125" style="9" customWidth="1"/>
    <col min="3856" max="3859" width="8" style="9" customWidth="1"/>
    <col min="3860" max="3860" width="8.5703125" style="9" customWidth="1"/>
    <col min="3861" max="3861" width="7.7109375" style="9" customWidth="1"/>
    <col min="3862" max="3862" width="7.5703125" style="9" customWidth="1"/>
    <col min="3863" max="3864" width="10" style="9" customWidth="1"/>
    <col min="3865" max="3865" width="10.5703125" style="9" customWidth="1"/>
    <col min="3866" max="3866" width="10.85546875" style="9" customWidth="1"/>
    <col min="3867" max="4096" width="9.140625" style="9"/>
    <col min="4097" max="4097" width="5.42578125" style="9" customWidth="1"/>
    <col min="4098" max="4098" width="4.7109375" style="9" customWidth="1"/>
    <col min="4099" max="4099" width="14" style="9" customWidth="1"/>
    <col min="4100" max="4100" width="10.140625" style="9" customWidth="1"/>
    <col min="4101" max="4108" width="7.5703125" style="9" customWidth="1"/>
    <col min="4109" max="4111" width="8.42578125" style="9" customWidth="1"/>
    <col min="4112" max="4115" width="8" style="9" customWidth="1"/>
    <col min="4116" max="4116" width="8.5703125" style="9" customWidth="1"/>
    <col min="4117" max="4117" width="7.7109375" style="9" customWidth="1"/>
    <col min="4118" max="4118" width="7.5703125" style="9" customWidth="1"/>
    <col min="4119" max="4120" width="10" style="9" customWidth="1"/>
    <col min="4121" max="4121" width="10.5703125" style="9" customWidth="1"/>
    <col min="4122" max="4122" width="10.85546875" style="9" customWidth="1"/>
    <col min="4123" max="4352" width="9.140625" style="9"/>
    <col min="4353" max="4353" width="5.42578125" style="9" customWidth="1"/>
    <col min="4354" max="4354" width="4.7109375" style="9" customWidth="1"/>
    <col min="4355" max="4355" width="14" style="9" customWidth="1"/>
    <col min="4356" max="4356" width="10.140625" style="9" customWidth="1"/>
    <col min="4357" max="4364" width="7.5703125" style="9" customWidth="1"/>
    <col min="4365" max="4367" width="8.42578125" style="9" customWidth="1"/>
    <col min="4368" max="4371" width="8" style="9" customWidth="1"/>
    <col min="4372" max="4372" width="8.5703125" style="9" customWidth="1"/>
    <col min="4373" max="4373" width="7.7109375" style="9" customWidth="1"/>
    <col min="4374" max="4374" width="7.5703125" style="9" customWidth="1"/>
    <col min="4375" max="4376" width="10" style="9" customWidth="1"/>
    <col min="4377" max="4377" width="10.5703125" style="9" customWidth="1"/>
    <col min="4378" max="4378" width="10.85546875" style="9" customWidth="1"/>
    <col min="4379" max="4608" width="9.140625" style="9"/>
    <col min="4609" max="4609" width="5.42578125" style="9" customWidth="1"/>
    <col min="4610" max="4610" width="4.7109375" style="9" customWidth="1"/>
    <col min="4611" max="4611" width="14" style="9" customWidth="1"/>
    <col min="4612" max="4612" width="10.140625" style="9" customWidth="1"/>
    <col min="4613" max="4620" width="7.5703125" style="9" customWidth="1"/>
    <col min="4621" max="4623" width="8.42578125" style="9" customWidth="1"/>
    <col min="4624" max="4627" width="8" style="9" customWidth="1"/>
    <col min="4628" max="4628" width="8.5703125" style="9" customWidth="1"/>
    <col min="4629" max="4629" width="7.7109375" style="9" customWidth="1"/>
    <col min="4630" max="4630" width="7.5703125" style="9" customWidth="1"/>
    <col min="4631" max="4632" width="10" style="9" customWidth="1"/>
    <col min="4633" max="4633" width="10.5703125" style="9" customWidth="1"/>
    <col min="4634" max="4634" width="10.85546875" style="9" customWidth="1"/>
    <col min="4635" max="4864" width="9.140625" style="9"/>
    <col min="4865" max="4865" width="5.42578125" style="9" customWidth="1"/>
    <col min="4866" max="4866" width="4.7109375" style="9" customWidth="1"/>
    <col min="4867" max="4867" width="14" style="9" customWidth="1"/>
    <col min="4868" max="4868" width="10.140625" style="9" customWidth="1"/>
    <col min="4869" max="4876" width="7.5703125" style="9" customWidth="1"/>
    <col min="4877" max="4879" width="8.42578125" style="9" customWidth="1"/>
    <col min="4880" max="4883" width="8" style="9" customWidth="1"/>
    <col min="4884" max="4884" width="8.5703125" style="9" customWidth="1"/>
    <col min="4885" max="4885" width="7.7109375" style="9" customWidth="1"/>
    <col min="4886" max="4886" width="7.5703125" style="9" customWidth="1"/>
    <col min="4887" max="4888" width="10" style="9" customWidth="1"/>
    <col min="4889" max="4889" width="10.5703125" style="9" customWidth="1"/>
    <col min="4890" max="4890" width="10.85546875" style="9" customWidth="1"/>
    <col min="4891" max="5120" width="9.140625" style="9"/>
    <col min="5121" max="5121" width="5.42578125" style="9" customWidth="1"/>
    <col min="5122" max="5122" width="4.7109375" style="9" customWidth="1"/>
    <col min="5123" max="5123" width="14" style="9" customWidth="1"/>
    <col min="5124" max="5124" width="10.140625" style="9" customWidth="1"/>
    <col min="5125" max="5132" width="7.5703125" style="9" customWidth="1"/>
    <col min="5133" max="5135" width="8.42578125" style="9" customWidth="1"/>
    <col min="5136" max="5139" width="8" style="9" customWidth="1"/>
    <col min="5140" max="5140" width="8.5703125" style="9" customWidth="1"/>
    <col min="5141" max="5141" width="7.7109375" style="9" customWidth="1"/>
    <col min="5142" max="5142" width="7.5703125" style="9" customWidth="1"/>
    <col min="5143" max="5144" width="10" style="9" customWidth="1"/>
    <col min="5145" max="5145" width="10.5703125" style="9" customWidth="1"/>
    <col min="5146" max="5146" width="10.85546875" style="9" customWidth="1"/>
    <col min="5147" max="5376" width="9.140625" style="9"/>
    <col min="5377" max="5377" width="5.42578125" style="9" customWidth="1"/>
    <col min="5378" max="5378" width="4.7109375" style="9" customWidth="1"/>
    <col min="5379" max="5379" width="14" style="9" customWidth="1"/>
    <col min="5380" max="5380" width="10.140625" style="9" customWidth="1"/>
    <col min="5381" max="5388" width="7.5703125" style="9" customWidth="1"/>
    <col min="5389" max="5391" width="8.42578125" style="9" customWidth="1"/>
    <col min="5392" max="5395" width="8" style="9" customWidth="1"/>
    <col min="5396" max="5396" width="8.5703125" style="9" customWidth="1"/>
    <col min="5397" max="5397" width="7.7109375" style="9" customWidth="1"/>
    <col min="5398" max="5398" width="7.5703125" style="9" customWidth="1"/>
    <col min="5399" max="5400" width="10" style="9" customWidth="1"/>
    <col min="5401" max="5401" width="10.5703125" style="9" customWidth="1"/>
    <col min="5402" max="5402" width="10.85546875" style="9" customWidth="1"/>
    <col min="5403" max="5632" width="9.140625" style="9"/>
    <col min="5633" max="5633" width="5.42578125" style="9" customWidth="1"/>
    <col min="5634" max="5634" width="4.7109375" style="9" customWidth="1"/>
    <col min="5635" max="5635" width="14" style="9" customWidth="1"/>
    <col min="5636" max="5636" width="10.140625" style="9" customWidth="1"/>
    <col min="5637" max="5644" width="7.5703125" style="9" customWidth="1"/>
    <col min="5645" max="5647" width="8.42578125" style="9" customWidth="1"/>
    <col min="5648" max="5651" width="8" style="9" customWidth="1"/>
    <col min="5652" max="5652" width="8.5703125" style="9" customWidth="1"/>
    <col min="5653" max="5653" width="7.7109375" style="9" customWidth="1"/>
    <col min="5654" max="5654" width="7.5703125" style="9" customWidth="1"/>
    <col min="5655" max="5656" width="10" style="9" customWidth="1"/>
    <col min="5657" max="5657" width="10.5703125" style="9" customWidth="1"/>
    <col min="5658" max="5658" width="10.85546875" style="9" customWidth="1"/>
    <col min="5659" max="5888" width="9.140625" style="9"/>
    <col min="5889" max="5889" width="5.42578125" style="9" customWidth="1"/>
    <col min="5890" max="5890" width="4.7109375" style="9" customWidth="1"/>
    <col min="5891" max="5891" width="14" style="9" customWidth="1"/>
    <col min="5892" max="5892" width="10.140625" style="9" customWidth="1"/>
    <col min="5893" max="5900" width="7.5703125" style="9" customWidth="1"/>
    <col min="5901" max="5903" width="8.42578125" style="9" customWidth="1"/>
    <col min="5904" max="5907" width="8" style="9" customWidth="1"/>
    <col min="5908" max="5908" width="8.5703125" style="9" customWidth="1"/>
    <col min="5909" max="5909" width="7.7109375" style="9" customWidth="1"/>
    <col min="5910" max="5910" width="7.5703125" style="9" customWidth="1"/>
    <col min="5911" max="5912" width="10" style="9" customWidth="1"/>
    <col min="5913" max="5913" width="10.5703125" style="9" customWidth="1"/>
    <col min="5914" max="5914" width="10.85546875" style="9" customWidth="1"/>
    <col min="5915" max="6144" width="9.140625" style="9"/>
    <col min="6145" max="6145" width="5.42578125" style="9" customWidth="1"/>
    <col min="6146" max="6146" width="4.7109375" style="9" customWidth="1"/>
    <col min="6147" max="6147" width="14" style="9" customWidth="1"/>
    <col min="6148" max="6148" width="10.140625" style="9" customWidth="1"/>
    <col min="6149" max="6156" width="7.5703125" style="9" customWidth="1"/>
    <col min="6157" max="6159" width="8.42578125" style="9" customWidth="1"/>
    <col min="6160" max="6163" width="8" style="9" customWidth="1"/>
    <col min="6164" max="6164" width="8.5703125" style="9" customWidth="1"/>
    <col min="6165" max="6165" width="7.7109375" style="9" customWidth="1"/>
    <col min="6166" max="6166" width="7.5703125" style="9" customWidth="1"/>
    <col min="6167" max="6168" width="10" style="9" customWidth="1"/>
    <col min="6169" max="6169" width="10.5703125" style="9" customWidth="1"/>
    <col min="6170" max="6170" width="10.85546875" style="9" customWidth="1"/>
    <col min="6171" max="6400" width="9.140625" style="9"/>
    <col min="6401" max="6401" width="5.42578125" style="9" customWidth="1"/>
    <col min="6402" max="6402" width="4.7109375" style="9" customWidth="1"/>
    <col min="6403" max="6403" width="14" style="9" customWidth="1"/>
    <col min="6404" max="6404" width="10.140625" style="9" customWidth="1"/>
    <col min="6405" max="6412" width="7.5703125" style="9" customWidth="1"/>
    <col min="6413" max="6415" width="8.42578125" style="9" customWidth="1"/>
    <col min="6416" max="6419" width="8" style="9" customWidth="1"/>
    <col min="6420" max="6420" width="8.5703125" style="9" customWidth="1"/>
    <col min="6421" max="6421" width="7.7109375" style="9" customWidth="1"/>
    <col min="6422" max="6422" width="7.5703125" style="9" customWidth="1"/>
    <col min="6423" max="6424" width="10" style="9" customWidth="1"/>
    <col min="6425" max="6425" width="10.5703125" style="9" customWidth="1"/>
    <col min="6426" max="6426" width="10.85546875" style="9" customWidth="1"/>
    <col min="6427" max="6656" width="9.140625" style="9"/>
    <col min="6657" max="6657" width="5.42578125" style="9" customWidth="1"/>
    <col min="6658" max="6658" width="4.7109375" style="9" customWidth="1"/>
    <col min="6659" max="6659" width="14" style="9" customWidth="1"/>
    <col min="6660" max="6660" width="10.140625" style="9" customWidth="1"/>
    <col min="6661" max="6668" width="7.5703125" style="9" customWidth="1"/>
    <col min="6669" max="6671" width="8.42578125" style="9" customWidth="1"/>
    <col min="6672" max="6675" width="8" style="9" customWidth="1"/>
    <col min="6676" max="6676" width="8.5703125" style="9" customWidth="1"/>
    <col min="6677" max="6677" width="7.7109375" style="9" customWidth="1"/>
    <col min="6678" max="6678" width="7.5703125" style="9" customWidth="1"/>
    <col min="6679" max="6680" width="10" style="9" customWidth="1"/>
    <col min="6681" max="6681" width="10.5703125" style="9" customWidth="1"/>
    <col min="6682" max="6682" width="10.85546875" style="9" customWidth="1"/>
    <col min="6683" max="6912" width="9.140625" style="9"/>
    <col min="6913" max="6913" width="5.42578125" style="9" customWidth="1"/>
    <col min="6914" max="6914" width="4.7109375" style="9" customWidth="1"/>
    <col min="6915" max="6915" width="14" style="9" customWidth="1"/>
    <col min="6916" max="6916" width="10.140625" style="9" customWidth="1"/>
    <col min="6917" max="6924" width="7.5703125" style="9" customWidth="1"/>
    <col min="6925" max="6927" width="8.42578125" style="9" customWidth="1"/>
    <col min="6928" max="6931" width="8" style="9" customWidth="1"/>
    <col min="6932" max="6932" width="8.5703125" style="9" customWidth="1"/>
    <col min="6933" max="6933" width="7.7109375" style="9" customWidth="1"/>
    <col min="6934" max="6934" width="7.5703125" style="9" customWidth="1"/>
    <col min="6935" max="6936" width="10" style="9" customWidth="1"/>
    <col min="6937" max="6937" width="10.5703125" style="9" customWidth="1"/>
    <col min="6938" max="6938" width="10.85546875" style="9" customWidth="1"/>
    <col min="6939" max="7168" width="9.140625" style="9"/>
    <col min="7169" max="7169" width="5.42578125" style="9" customWidth="1"/>
    <col min="7170" max="7170" width="4.7109375" style="9" customWidth="1"/>
    <col min="7171" max="7171" width="14" style="9" customWidth="1"/>
    <col min="7172" max="7172" width="10.140625" style="9" customWidth="1"/>
    <col min="7173" max="7180" width="7.5703125" style="9" customWidth="1"/>
    <col min="7181" max="7183" width="8.42578125" style="9" customWidth="1"/>
    <col min="7184" max="7187" width="8" style="9" customWidth="1"/>
    <col min="7188" max="7188" width="8.5703125" style="9" customWidth="1"/>
    <col min="7189" max="7189" width="7.7109375" style="9" customWidth="1"/>
    <col min="7190" max="7190" width="7.5703125" style="9" customWidth="1"/>
    <col min="7191" max="7192" width="10" style="9" customWidth="1"/>
    <col min="7193" max="7193" width="10.5703125" style="9" customWidth="1"/>
    <col min="7194" max="7194" width="10.85546875" style="9" customWidth="1"/>
    <col min="7195" max="7424" width="9.140625" style="9"/>
    <col min="7425" max="7425" width="5.42578125" style="9" customWidth="1"/>
    <col min="7426" max="7426" width="4.7109375" style="9" customWidth="1"/>
    <col min="7427" max="7427" width="14" style="9" customWidth="1"/>
    <col min="7428" max="7428" width="10.140625" style="9" customWidth="1"/>
    <col min="7429" max="7436" width="7.5703125" style="9" customWidth="1"/>
    <col min="7437" max="7439" width="8.42578125" style="9" customWidth="1"/>
    <col min="7440" max="7443" width="8" style="9" customWidth="1"/>
    <col min="7444" max="7444" width="8.5703125" style="9" customWidth="1"/>
    <col min="7445" max="7445" width="7.7109375" style="9" customWidth="1"/>
    <col min="7446" max="7446" width="7.5703125" style="9" customWidth="1"/>
    <col min="7447" max="7448" width="10" style="9" customWidth="1"/>
    <col min="7449" max="7449" width="10.5703125" style="9" customWidth="1"/>
    <col min="7450" max="7450" width="10.85546875" style="9" customWidth="1"/>
    <col min="7451" max="7680" width="9.140625" style="9"/>
    <col min="7681" max="7681" width="5.42578125" style="9" customWidth="1"/>
    <col min="7682" max="7682" width="4.7109375" style="9" customWidth="1"/>
    <col min="7683" max="7683" width="14" style="9" customWidth="1"/>
    <col min="7684" max="7684" width="10.140625" style="9" customWidth="1"/>
    <col min="7685" max="7692" width="7.5703125" style="9" customWidth="1"/>
    <col min="7693" max="7695" width="8.42578125" style="9" customWidth="1"/>
    <col min="7696" max="7699" width="8" style="9" customWidth="1"/>
    <col min="7700" max="7700" width="8.5703125" style="9" customWidth="1"/>
    <col min="7701" max="7701" width="7.7109375" style="9" customWidth="1"/>
    <col min="7702" max="7702" width="7.5703125" style="9" customWidth="1"/>
    <col min="7703" max="7704" width="10" style="9" customWidth="1"/>
    <col min="7705" max="7705" width="10.5703125" style="9" customWidth="1"/>
    <col min="7706" max="7706" width="10.85546875" style="9" customWidth="1"/>
    <col min="7707" max="7936" width="9.140625" style="9"/>
    <col min="7937" max="7937" width="5.42578125" style="9" customWidth="1"/>
    <col min="7938" max="7938" width="4.7109375" style="9" customWidth="1"/>
    <col min="7939" max="7939" width="14" style="9" customWidth="1"/>
    <col min="7940" max="7940" width="10.140625" style="9" customWidth="1"/>
    <col min="7941" max="7948" width="7.5703125" style="9" customWidth="1"/>
    <col min="7949" max="7951" width="8.42578125" style="9" customWidth="1"/>
    <col min="7952" max="7955" width="8" style="9" customWidth="1"/>
    <col min="7956" max="7956" width="8.5703125" style="9" customWidth="1"/>
    <col min="7957" max="7957" width="7.7109375" style="9" customWidth="1"/>
    <col min="7958" max="7958" width="7.5703125" style="9" customWidth="1"/>
    <col min="7959" max="7960" width="10" style="9" customWidth="1"/>
    <col min="7961" max="7961" width="10.5703125" style="9" customWidth="1"/>
    <col min="7962" max="7962" width="10.85546875" style="9" customWidth="1"/>
    <col min="7963" max="8192" width="9.140625" style="9"/>
    <col min="8193" max="8193" width="5.42578125" style="9" customWidth="1"/>
    <col min="8194" max="8194" width="4.7109375" style="9" customWidth="1"/>
    <col min="8195" max="8195" width="14" style="9" customWidth="1"/>
    <col min="8196" max="8196" width="10.140625" style="9" customWidth="1"/>
    <col min="8197" max="8204" width="7.5703125" style="9" customWidth="1"/>
    <col min="8205" max="8207" width="8.42578125" style="9" customWidth="1"/>
    <col min="8208" max="8211" width="8" style="9" customWidth="1"/>
    <col min="8212" max="8212" width="8.5703125" style="9" customWidth="1"/>
    <col min="8213" max="8213" width="7.7109375" style="9" customWidth="1"/>
    <col min="8214" max="8214" width="7.5703125" style="9" customWidth="1"/>
    <col min="8215" max="8216" width="10" style="9" customWidth="1"/>
    <col min="8217" max="8217" width="10.5703125" style="9" customWidth="1"/>
    <col min="8218" max="8218" width="10.85546875" style="9" customWidth="1"/>
    <col min="8219" max="8448" width="9.140625" style="9"/>
    <col min="8449" max="8449" width="5.42578125" style="9" customWidth="1"/>
    <col min="8450" max="8450" width="4.7109375" style="9" customWidth="1"/>
    <col min="8451" max="8451" width="14" style="9" customWidth="1"/>
    <col min="8452" max="8452" width="10.140625" style="9" customWidth="1"/>
    <col min="8453" max="8460" width="7.5703125" style="9" customWidth="1"/>
    <col min="8461" max="8463" width="8.42578125" style="9" customWidth="1"/>
    <col min="8464" max="8467" width="8" style="9" customWidth="1"/>
    <col min="8468" max="8468" width="8.5703125" style="9" customWidth="1"/>
    <col min="8469" max="8469" width="7.7109375" style="9" customWidth="1"/>
    <col min="8470" max="8470" width="7.5703125" style="9" customWidth="1"/>
    <col min="8471" max="8472" width="10" style="9" customWidth="1"/>
    <col min="8473" max="8473" width="10.5703125" style="9" customWidth="1"/>
    <col min="8474" max="8474" width="10.85546875" style="9" customWidth="1"/>
    <col min="8475" max="8704" width="9.140625" style="9"/>
    <col min="8705" max="8705" width="5.42578125" style="9" customWidth="1"/>
    <col min="8706" max="8706" width="4.7109375" style="9" customWidth="1"/>
    <col min="8707" max="8707" width="14" style="9" customWidth="1"/>
    <col min="8708" max="8708" width="10.140625" style="9" customWidth="1"/>
    <col min="8709" max="8716" width="7.5703125" style="9" customWidth="1"/>
    <col min="8717" max="8719" width="8.42578125" style="9" customWidth="1"/>
    <col min="8720" max="8723" width="8" style="9" customWidth="1"/>
    <col min="8724" max="8724" width="8.5703125" style="9" customWidth="1"/>
    <col min="8725" max="8725" width="7.7109375" style="9" customWidth="1"/>
    <col min="8726" max="8726" width="7.5703125" style="9" customWidth="1"/>
    <col min="8727" max="8728" width="10" style="9" customWidth="1"/>
    <col min="8729" max="8729" width="10.5703125" style="9" customWidth="1"/>
    <col min="8730" max="8730" width="10.85546875" style="9" customWidth="1"/>
    <col min="8731" max="8960" width="9.140625" style="9"/>
    <col min="8961" max="8961" width="5.42578125" style="9" customWidth="1"/>
    <col min="8962" max="8962" width="4.7109375" style="9" customWidth="1"/>
    <col min="8963" max="8963" width="14" style="9" customWidth="1"/>
    <col min="8964" max="8964" width="10.140625" style="9" customWidth="1"/>
    <col min="8965" max="8972" width="7.5703125" style="9" customWidth="1"/>
    <col min="8973" max="8975" width="8.42578125" style="9" customWidth="1"/>
    <col min="8976" max="8979" width="8" style="9" customWidth="1"/>
    <col min="8980" max="8980" width="8.5703125" style="9" customWidth="1"/>
    <col min="8981" max="8981" width="7.7109375" style="9" customWidth="1"/>
    <col min="8982" max="8982" width="7.5703125" style="9" customWidth="1"/>
    <col min="8983" max="8984" width="10" style="9" customWidth="1"/>
    <col min="8985" max="8985" width="10.5703125" style="9" customWidth="1"/>
    <col min="8986" max="8986" width="10.85546875" style="9" customWidth="1"/>
    <col min="8987" max="9216" width="9.140625" style="9"/>
    <col min="9217" max="9217" width="5.42578125" style="9" customWidth="1"/>
    <col min="9218" max="9218" width="4.7109375" style="9" customWidth="1"/>
    <col min="9219" max="9219" width="14" style="9" customWidth="1"/>
    <col min="9220" max="9220" width="10.140625" style="9" customWidth="1"/>
    <col min="9221" max="9228" width="7.5703125" style="9" customWidth="1"/>
    <col min="9229" max="9231" width="8.42578125" style="9" customWidth="1"/>
    <col min="9232" max="9235" width="8" style="9" customWidth="1"/>
    <col min="9236" max="9236" width="8.5703125" style="9" customWidth="1"/>
    <col min="9237" max="9237" width="7.7109375" style="9" customWidth="1"/>
    <col min="9238" max="9238" width="7.5703125" style="9" customWidth="1"/>
    <col min="9239" max="9240" width="10" style="9" customWidth="1"/>
    <col min="9241" max="9241" width="10.5703125" style="9" customWidth="1"/>
    <col min="9242" max="9242" width="10.85546875" style="9" customWidth="1"/>
    <col min="9243" max="9472" width="9.140625" style="9"/>
    <col min="9473" max="9473" width="5.42578125" style="9" customWidth="1"/>
    <col min="9474" max="9474" width="4.7109375" style="9" customWidth="1"/>
    <col min="9475" max="9475" width="14" style="9" customWidth="1"/>
    <col min="9476" max="9476" width="10.140625" style="9" customWidth="1"/>
    <col min="9477" max="9484" width="7.5703125" style="9" customWidth="1"/>
    <col min="9485" max="9487" width="8.42578125" style="9" customWidth="1"/>
    <col min="9488" max="9491" width="8" style="9" customWidth="1"/>
    <col min="9492" max="9492" width="8.5703125" style="9" customWidth="1"/>
    <col min="9493" max="9493" width="7.7109375" style="9" customWidth="1"/>
    <col min="9494" max="9494" width="7.5703125" style="9" customWidth="1"/>
    <col min="9495" max="9496" width="10" style="9" customWidth="1"/>
    <col min="9497" max="9497" width="10.5703125" style="9" customWidth="1"/>
    <col min="9498" max="9498" width="10.85546875" style="9" customWidth="1"/>
    <col min="9499" max="9728" width="9.140625" style="9"/>
    <col min="9729" max="9729" width="5.42578125" style="9" customWidth="1"/>
    <col min="9730" max="9730" width="4.7109375" style="9" customWidth="1"/>
    <col min="9731" max="9731" width="14" style="9" customWidth="1"/>
    <col min="9732" max="9732" width="10.140625" style="9" customWidth="1"/>
    <col min="9733" max="9740" width="7.5703125" style="9" customWidth="1"/>
    <col min="9741" max="9743" width="8.42578125" style="9" customWidth="1"/>
    <col min="9744" max="9747" width="8" style="9" customWidth="1"/>
    <col min="9748" max="9748" width="8.5703125" style="9" customWidth="1"/>
    <col min="9749" max="9749" width="7.7109375" style="9" customWidth="1"/>
    <col min="9750" max="9750" width="7.5703125" style="9" customWidth="1"/>
    <col min="9751" max="9752" width="10" style="9" customWidth="1"/>
    <col min="9753" max="9753" width="10.5703125" style="9" customWidth="1"/>
    <col min="9754" max="9754" width="10.85546875" style="9" customWidth="1"/>
    <col min="9755" max="9984" width="9.140625" style="9"/>
    <col min="9985" max="9985" width="5.42578125" style="9" customWidth="1"/>
    <col min="9986" max="9986" width="4.7109375" style="9" customWidth="1"/>
    <col min="9987" max="9987" width="14" style="9" customWidth="1"/>
    <col min="9988" max="9988" width="10.140625" style="9" customWidth="1"/>
    <col min="9989" max="9996" width="7.5703125" style="9" customWidth="1"/>
    <col min="9997" max="9999" width="8.42578125" style="9" customWidth="1"/>
    <col min="10000" max="10003" width="8" style="9" customWidth="1"/>
    <col min="10004" max="10004" width="8.5703125" style="9" customWidth="1"/>
    <col min="10005" max="10005" width="7.7109375" style="9" customWidth="1"/>
    <col min="10006" max="10006" width="7.5703125" style="9" customWidth="1"/>
    <col min="10007" max="10008" width="10" style="9" customWidth="1"/>
    <col min="10009" max="10009" width="10.5703125" style="9" customWidth="1"/>
    <col min="10010" max="10010" width="10.85546875" style="9" customWidth="1"/>
    <col min="10011" max="10240" width="9.140625" style="9"/>
    <col min="10241" max="10241" width="5.42578125" style="9" customWidth="1"/>
    <col min="10242" max="10242" width="4.7109375" style="9" customWidth="1"/>
    <col min="10243" max="10243" width="14" style="9" customWidth="1"/>
    <col min="10244" max="10244" width="10.140625" style="9" customWidth="1"/>
    <col min="10245" max="10252" width="7.5703125" style="9" customWidth="1"/>
    <col min="10253" max="10255" width="8.42578125" style="9" customWidth="1"/>
    <col min="10256" max="10259" width="8" style="9" customWidth="1"/>
    <col min="10260" max="10260" width="8.5703125" style="9" customWidth="1"/>
    <col min="10261" max="10261" width="7.7109375" style="9" customWidth="1"/>
    <col min="10262" max="10262" width="7.5703125" style="9" customWidth="1"/>
    <col min="10263" max="10264" width="10" style="9" customWidth="1"/>
    <col min="10265" max="10265" width="10.5703125" style="9" customWidth="1"/>
    <col min="10266" max="10266" width="10.85546875" style="9" customWidth="1"/>
    <col min="10267" max="10496" width="9.140625" style="9"/>
    <col min="10497" max="10497" width="5.42578125" style="9" customWidth="1"/>
    <col min="10498" max="10498" width="4.7109375" style="9" customWidth="1"/>
    <col min="10499" max="10499" width="14" style="9" customWidth="1"/>
    <col min="10500" max="10500" width="10.140625" style="9" customWidth="1"/>
    <col min="10501" max="10508" width="7.5703125" style="9" customWidth="1"/>
    <col min="10509" max="10511" width="8.42578125" style="9" customWidth="1"/>
    <col min="10512" max="10515" width="8" style="9" customWidth="1"/>
    <col min="10516" max="10516" width="8.5703125" style="9" customWidth="1"/>
    <col min="10517" max="10517" width="7.7109375" style="9" customWidth="1"/>
    <col min="10518" max="10518" width="7.5703125" style="9" customWidth="1"/>
    <col min="10519" max="10520" width="10" style="9" customWidth="1"/>
    <col min="10521" max="10521" width="10.5703125" style="9" customWidth="1"/>
    <col min="10522" max="10522" width="10.85546875" style="9" customWidth="1"/>
    <col min="10523" max="10752" width="9.140625" style="9"/>
    <col min="10753" max="10753" width="5.42578125" style="9" customWidth="1"/>
    <col min="10754" max="10754" width="4.7109375" style="9" customWidth="1"/>
    <col min="10755" max="10755" width="14" style="9" customWidth="1"/>
    <col min="10756" max="10756" width="10.140625" style="9" customWidth="1"/>
    <col min="10757" max="10764" width="7.5703125" style="9" customWidth="1"/>
    <col min="10765" max="10767" width="8.42578125" style="9" customWidth="1"/>
    <col min="10768" max="10771" width="8" style="9" customWidth="1"/>
    <col min="10772" max="10772" width="8.5703125" style="9" customWidth="1"/>
    <col min="10773" max="10773" width="7.7109375" style="9" customWidth="1"/>
    <col min="10774" max="10774" width="7.5703125" style="9" customWidth="1"/>
    <col min="10775" max="10776" width="10" style="9" customWidth="1"/>
    <col min="10777" max="10777" width="10.5703125" style="9" customWidth="1"/>
    <col min="10778" max="10778" width="10.85546875" style="9" customWidth="1"/>
    <col min="10779" max="11008" width="9.140625" style="9"/>
    <col min="11009" max="11009" width="5.42578125" style="9" customWidth="1"/>
    <col min="11010" max="11010" width="4.7109375" style="9" customWidth="1"/>
    <col min="11011" max="11011" width="14" style="9" customWidth="1"/>
    <col min="11012" max="11012" width="10.140625" style="9" customWidth="1"/>
    <col min="11013" max="11020" width="7.5703125" style="9" customWidth="1"/>
    <col min="11021" max="11023" width="8.42578125" style="9" customWidth="1"/>
    <col min="11024" max="11027" width="8" style="9" customWidth="1"/>
    <col min="11028" max="11028" width="8.5703125" style="9" customWidth="1"/>
    <col min="11029" max="11029" width="7.7109375" style="9" customWidth="1"/>
    <col min="11030" max="11030" width="7.5703125" style="9" customWidth="1"/>
    <col min="11031" max="11032" width="10" style="9" customWidth="1"/>
    <col min="11033" max="11033" width="10.5703125" style="9" customWidth="1"/>
    <col min="11034" max="11034" width="10.85546875" style="9" customWidth="1"/>
    <col min="11035" max="11264" width="9.140625" style="9"/>
    <col min="11265" max="11265" width="5.42578125" style="9" customWidth="1"/>
    <col min="11266" max="11266" width="4.7109375" style="9" customWidth="1"/>
    <col min="11267" max="11267" width="14" style="9" customWidth="1"/>
    <col min="11268" max="11268" width="10.140625" style="9" customWidth="1"/>
    <col min="11269" max="11276" width="7.5703125" style="9" customWidth="1"/>
    <col min="11277" max="11279" width="8.42578125" style="9" customWidth="1"/>
    <col min="11280" max="11283" width="8" style="9" customWidth="1"/>
    <col min="11284" max="11284" width="8.5703125" style="9" customWidth="1"/>
    <col min="11285" max="11285" width="7.7109375" style="9" customWidth="1"/>
    <col min="11286" max="11286" width="7.5703125" style="9" customWidth="1"/>
    <col min="11287" max="11288" width="10" style="9" customWidth="1"/>
    <col min="11289" max="11289" width="10.5703125" style="9" customWidth="1"/>
    <col min="11290" max="11290" width="10.85546875" style="9" customWidth="1"/>
    <col min="11291" max="11520" width="9.140625" style="9"/>
    <col min="11521" max="11521" width="5.42578125" style="9" customWidth="1"/>
    <col min="11522" max="11522" width="4.7109375" style="9" customWidth="1"/>
    <col min="11523" max="11523" width="14" style="9" customWidth="1"/>
    <col min="11524" max="11524" width="10.140625" style="9" customWidth="1"/>
    <col min="11525" max="11532" width="7.5703125" style="9" customWidth="1"/>
    <col min="11533" max="11535" width="8.42578125" style="9" customWidth="1"/>
    <col min="11536" max="11539" width="8" style="9" customWidth="1"/>
    <col min="11540" max="11540" width="8.5703125" style="9" customWidth="1"/>
    <col min="11541" max="11541" width="7.7109375" style="9" customWidth="1"/>
    <col min="11542" max="11542" width="7.5703125" style="9" customWidth="1"/>
    <col min="11543" max="11544" width="10" style="9" customWidth="1"/>
    <col min="11545" max="11545" width="10.5703125" style="9" customWidth="1"/>
    <col min="11546" max="11546" width="10.85546875" style="9" customWidth="1"/>
    <col min="11547" max="11776" width="9.140625" style="9"/>
    <col min="11777" max="11777" width="5.42578125" style="9" customWidth="1"/>
    <col min="11778" max="11778" width="4.7109375" style="9" customWidth="1"/>
    <col min="11779" max="11779" width="14" style="9" customWidth="1"/>
    <col min="11780" max="11780" width="10.140625" style="9" customWidth="1"/>
    <col min="11781" max="11788" width="7.5703125" style="9" customWidth="1"/>
    <col min="11789" max="11791" width="8.42578125" style="9" customWidth="1"/>
    <col min="11792" max="11795" width="8" style="9" customWidth="1"/>
    <col min="11796" max="11796" width="8.5703125" style="9" customWidth="1"/>
    <col min="11797" max="11797" width="7.7109375" style="9" customWidth="1"/>
    <col min="11798" max="11798" width="7.5703125" style="9" customWidth="1"/>
    <col min="11799" max="11800" width="10" style="9" customWidth="1"/>
    <col min="11801" max="11801" width="10.5703125" style="9" customWidth="1"/>
    <col min="11802" max="11802" width="10.85546875" style="9" customWidth="1"/>
    <col min="11803" max="12032" width="9.140625" style="9"/>
    <col min="12033" max="12033" width="5.42578125" style="9" customWidth="1"/>
    <col min="12034" max="12034" width="4.7109375" style="9" customWidth="1"/>
    <col min="12035" max="12035" width="14" style="9" customWidth="1"/>
    <col min="12036" max="12036" width="10.140625" style="9" customWidth="1"/>
    <col min="12037" max="12044" width="7.5703125" style="9" customWidth="1"/>
    <col min="12045" max="12047" width="8.42578125" style="9" customWidth="1"/>
    <col min="12048" max="12051" width="8" style="9" customWidth="1"/>
    <col min="12052" max="12052" width="8.5703125" style="9" customWidth="1"/>
    <col min="12053" max="12053" width="7.7109375" style="9" customWidth="1"/>
    <col min="12054" max="12054" width="7.5703125" style="9" customWidth="1"/>
    <col min="12055" max="12056" width="10" style="9" customWidth="1"/>
    <col min="12057" max="12057" width="10.5703125" style="9" customWidth="1"/>
    <col min="12058" max="12058" width="10.85546875" style="9" customWidth="1"/>
    <col min="12059" max="12288" width="9.140625" style="9"/>
    <col min="12289" max="12289" width="5.42578125" style="9" customWidth="1"/>
    <col min="12290" max="12290" width="4.7109375" style="9" customWidth="1"/>
    <col min="12291" max="12291" width="14" style="9" customWidth="1"/>
    <col min="12292" max="12292" width="10.140625" style="9" customWidth="1"/>
    <col min="12293" max="12300" width="7.5703125" style="9" customWidth="1"/>
    <col min="12301" max="12303" width="8.42578125" style="9" customWidth="1"/>
    <col min="12304" max="12307" width="8" style="9" customWidth="1"/>
    <col min="12308" max="12308" width="8.5703125" style="9" customWidth="1"/>
    <col min="12309" max="12309" width="7.7109375" style="9" customWidth="1"/>
    <col min="12310" max="12310" width="7.5703125" style="9" customWidth="1"/>
    <col min="12311" max="12312" width="10" style="9" customWidth="1"/>
    <col min="12313" max="12313" width="10.5703125" style="9" customWidth="1"/>
    <col min="12314" max="12314" width="10.85546875" style="9" customWidth="1"/>
    <col min="12315" max="12544" width="9.140625" style="9"/>
    <col min="12545" max="12545" width="5.42578125" style="9" customWidth="1"/>
    <col min="12546" max="12546" width="4.7109375" style="9" customWidth="1"/>
    <col min="12547" max="12547" width="14" style="9" customWidth="1"/>
    <col min="12548" max="12548" width="10.140625" style="9" customWidth="1"/>
    <col min="12549" max="12556" width="7.5703125" style="9" customWidth="1"/>
    <col min="12557" max="12559" width="8.42578125" style="9" customWidth="1"/>
    <col min="12560" max="12563" width="8" style="9" customWidth="1"/>
    <col min="12564" max="12564" width="8.5703125" style="9" customWidth="1"/>
    <col min="12565" max="12565" width="7.7109375" style="9" customWidth="1"/>
    <col min="12566" max="12566" width="7.5703125" style="9" customWidth="1"/>
    <col min="12567" max="12568" width="10" style="9" customWidth="1"/>
    <col min="12569" max="12569" width="10.5703125" style="9" customWidth="1"/>
    <col min="12570" max="12570" width="10.85546875" style="9" customWidth="1"/>
    <col min="12571" max="12800" width="9.140625" style="9"/>
    <col min="12801" max="12801" width="5.42578125" style="9" customWidth="1"/>
    <col min="12802" max="12802" width="4.7109375" style="9" customWidth="1"/>
    <col min="12803" max="12803" width="14" style="9" customWidth="1"/>
    <col min="12804" max="12804" width="10.140625" style="9" customWidth="1"/>
    <col min="12805" max="12812" width="7.5703125" style="9" customWidth="1"/>
    <col min="12813" max="12815" width="8.42578125" style="9" customWidth="1"/>
    <col min="12816" max="12819" width="8" style="9" customWidth="1"/>
    <col min="12820" max="12820" width="8.5703125" style="9" customWidth="1"/>
    <col min="12821" max="12821" width="7.7109375" style="9" customWidth="1"/>
    <col min="12822" max="12822" width="7.5703125" style="9" customWidth="1"/>
    <col min="12823" max="12824" width="10" style="9" customWidth="1"/>
    <col min="12825" max="12825" width="10.5703125" style="9" customWidth="1"/>
    <col min="12826" max="12826" width="10.85546875" style="9" customWidth="1"/>
    <col min="12827" max="13056" width="9.140625" style="9"/>
    <col min="13057" max="13057" width="5.42578125" style="9" customWidth="1"/>
    <col min="13058" max="13058" width="4.7109375" style="9" customWidth="1"/>
    <col min="13059" max="13059" width="14" style="9" customWidth="1"/>
    <col min="13060" max="13060" width="10.140625" style="9" customWidth="1"/>
    <col min="13061" max="13068" width="7.5703125" style="9" customWidth="1"/>
    <col min="13069" max="13071" width="8.42578125" style="9" customWidth="1"/>
    <col min="13072" max="13075" width="8" style="9" customWidth="1"/>
    <col min="13076" max="13076" width="8.5703125" style="9" customWidth="1"/>
    <col min="13077" max="13077" width="7.7109375" style="9" customWidth="1"/>
    <col min="13078" max="13078" width="7.5703125" style="9" customWidth="1"/>
    <col min="13079" max="13080" width="10" style="9" customWidth="1"/>
    <col min="13081" max="13081" width="10.5703125" style="9" customWidth="1"/>
    <col min="13082" max="13082" width="10.85546875" style="9" customWidth="1"/>
    <col min="13083" max="13312" width="9.140625" style="9"/>
    <col min="13313" max="13313" width="5.42578125" style="9" customWidth="1"/>
    <col min="13314" max="13314" width="4.7109375" style="9" customWidth="1"/>
    <col min="13315" max="13315" width="14" style="9" customWidth="1"/>
    <col min="13316" max="13316" width="10.140625" style="9" customWidth="1"/>
    <col min="13317" max="13324" width="7.5703125" style="9" customWidth="1"/>
    <col min="13325" max="13327" width="8.42578125" style="9" customWidth="1"/>
    <col min="13328" max="13331" width="8" style="9" customWidth="1"/>
    <col min="13332" max="13332" width="8.5703125" style="9" customWidth="1"/>
    <col min="13333" max="13333" width="7.7109375" style="9" customWidth="1"/>
    <col min="13334" max="13334" width="7.5703125" style="9" customWidth="1"/>
    <col min="13335" max="13336" width="10" style="9" customWidth="1"/>
    <col min="13337" max="13337" width="10.5703125" style="9" customWidth="1"/>
    <col min="13338" max="13338" width="10.85546875" style="9" customWidth="1"/>
    <col min="13339" max="13568" width="9.140625" style="9"/>
    <col min="13569" max="13569" width="5.42578125" style="9" customWidth="1"/>
    <col min="13570" max="13570" width="4.7109375" style="9" customWidth="1"/>
    <col min="13571" max="13571" width="14" style="9" customWidth="1"/>
    <col min="13572" max="13572" width="10.140625" style="9" customWidth="1"/>
    <col min="13573" max="13580" width="7.5703125" style="9" customWidth="1"/>
    <col min="13581" max="13583" width="8.42578125" style="9" customWidth="1"/>
    <col min="13584" max="13587" width="8" style="9" customWidth="1"/>
    <col min="13588" max="13588" width="8.5703125" style="9" customWidth="1"/>
    <col min="13589" max="13589" width="7.7109375" style="9" customWidth="1"/>
    <col min="13590" max="13590" width="7.5703125" style="9" customWidth="1"/>
    <col min="13591" max="13592" width="10" style="9" customWidth="1"/>
    <col min="13593" max="13593" width="10.5703125" style="9" customWidth="1"/>
    <col min="13594" max="13594" width="10.85546875" style="9" customWidth="1"/>
    <col min="13595" max="13824" width="9.140625" style="9"/>
    <col min="13825" max="13825" width="5.42578125" style="9" customWidth="1"/>
    <col min="13826" max="13826" width="4.7109375" style="9" customWidth="1"/>
    <col min="13827" max="13827" width="14" style="9" customWidth="1"/>
    <col min="13828" max="13828" width="10.140625" style="9" customWidth="1"/>
    <col min="13829" max="13836" width="7.5703125" style="9" customWidth="1"/>
    <col min="13837" max="13839" width="8.42578125" style="9" customWidth="1"/>
    <col min="13840" max="13843" width="8" style="9" customWidth="1"/>
    <col min="13844" max="13844" width="8.5703125" style="9" customWidth="1"/>
    <col min="13845" max="13845" width="7.7109375" style="9" customWidth="1"/>
    <col min="13846" max="13846" width="7.5703125" style="9" customWidth="1"/>
    <col min="13847" max="13848" width="10" style="9" customWidth="1"/>
    <col min="13849" max="13849" width="10.5703125" style="9" customWidth="1"/>
    <col min="13850" max="13850" width="10.85546875" style="9" customWidth="1"/>
    <col min="13851" max="14080" width="9.140625" style="9"/>
    <col min="14081" max="14081" width="5.42578125" style="9" customWidth="1"/>
    <col min="14082" max="14082" width="4.7109375" style="9" customWidth="1"/>
    <col min="14083" max="14083" width="14" style="9" customWidth="1"/>
    <col min="14084" max="14084" width="10.140625" style="9" customWidth="1"/>
    <col min="14085" max="14092" width="7.5703125" style="9" customWidth="1"/>
    <col min="14093" max="14095" width="8.42578125" style="9" customWidth="1"/>
    <col min="14096" max="14099" width="8" style="9" customWidth="1"/>
    <col min="14100" max="14100" width="8.5703125" style="9" customWidth="1"/>
    <col min="14101" max="14101" width="7.7109375" style="9" customWidth="1"/>
    <col min="14102" max="14102" width="7.5703125" style="9" customWidth="1"/>
    <col min="14103" max="14104" width="10" style="9" customWidth="1"/>
    <col min="14105" max="14105" width="10.5703125" style="9" customWidth="1"/>
    <col min="14106" max="14106" width="10.85546875" style="9" customWidth="1"/>
    <col min="14107" max="14336" width="9.140625" style="9"/>
    <col min="14337" max="14337" width="5.42578125" style="9" customWidth="1"/>
    <col min="14338" max="14338" width="4.7109375" style="9" customWidth="1"/>
    <col min="14339" max="14339" width="14" style="9" customWidth="1"/>
    <col min="14340" max="14340" width="10.140625" style="9" customWidth="1"/>
    <col min="14341" max="14348" width="7.5703125" style="9" customWidth="1"/>
    <col min="14349" max="14351" width="8.42578125" style="9" customWidth="1"/>
    <col min="14352" max="14355" width="8" style="9" customWidth="1"/>
    <col min="14356" max="14356" width="8.5703125" style="9" customWidth="1"/>
    <col min="14357" max="14357" width="7.7109375" style="9" customWidth="1"/>
    <col min="14358" max="14358" width="7.5703125" style="9" customWidth="1"/>
    <col min="14359" max="14360" width="10" style="9" customWidth="1"/>
    <col min="14361" max="14361" width="10.5703125" style="9" customWidth="1"/>
    <col min="14362" max="14362" width="10.85546875" style="9" customWidth="1"/>
    <col min="14363" max="14592" width="9.140625" style="9"/>
    <col min="14593" max="14593" width="5.42578125" style="9" customWidth="1"/>
    <col min="14594" max="14594" width="4.7109375" style="9" customWidth="1"/>
    <col min="14595" max="14595" width="14" style="9" customWidth="1"/>
    <col min="14596" max="14596" width="10.140625" style="9" customWidth="1"/>
    <col min="14597" max="14604" width="7.5703125" style="9" customWidth="1"/>
    <col min="14605" max="14607" width="8.42578125" style="9" customWidth="1"/>
    <col min="14608" max="14611" width="8" style="9" customWidth="1"/>
    <col min="14612" max="14612" width="8.5703125" style="9" customWidth="1"/>
    <col min="14613" max="14613" width="7.7109375" style="9" customWidth="1"/>
    <col min="14614" max="14614" width="7.5703125" style="9" customWidth="1"/>
    <col min="14615" max="14616" width="10" style="9" customWidth="1"/>
    <col min="14617" max="14617" width="10.5703125" style="9" customWidth="1"/>
    <col min="14618" max="14618" width="10.85546875" style="9" customWidth="1"/>
    <col min="14619" max="14848" width="9.140625" style="9"/>
    <col min="14849" max="14849" width="5.42578125" style="9" customWidth="1"/>
    <col min="14850" max="14850" width="4.7109375" style="9" customWidth="1"/>
    <col min="14851" max="14851" width="14" style="9" customWidth="1"/>
    <col min="14852" max="14852" width="10.140625" style="9" customWidth="1"/>
    <col min="14853" max="14860" width="7.5703125" style="9" customWidth="1"/>
    <col min="14861" max="14863" width="8.42578125" style="9" customWidth="1"/>
    <col min="14864" max="14867" width="8" style="9" customWidth="1"/>
    <col min="14868" max="14868" width="8.5703125" style="9" customWidth="1"/>
    <col min="14869" max="14869" width="7.7109375" style="9" customWidth="1"/>
    <col min="14870" max="14870" width="7.5703125" style="9" customWidth="1"/>
    <col min="14871" max="14872" width="10" style="9" customWidth="1"/>
    <col min="14873" max="14873" width="10.5703125" style="9" customWidth="1"/>
    <col min="14874" max="14874" width="10.85546875" style="9" customWidth="1"/>
    <col min="14875" max="15104" width="9.140625" style="9"/>
    <col min="15105" max="15105" width="5.42578125" style="9" customWidth="1"/>
    <col min="15106" max="15106" width="4.7109375" style="9" customWidth="1"/>
    <col min="15107" max="15107" width="14" style="9" customWidth="1"/>
    <col min="15108" max="15108" width="10.140625" style="9" customWidth="1"/>
    <col min="15109" max="15116" width="7.5703125" style="9" customWidth="1"/>
    <col min="15117" max="15119" width="8.42578125" style="9" customWidth="1"/>
    <col min="15120" max="15123" width="8" style="9" customWidth="1"/>
    <col min="15124" max="15124" width="8.5703125" style="9" customWidth="1"/>
    <col min="15125" max="15125" width="7.7109375" style="9" customWidth="1"/>
    <col min="15126" max="15126" width="7.5703125" style="9" customWidth="1"/>
    <col min="15127" max="15128" width="10" style="9" customWidth="1"/>
    <col min="15129" max="15129" width="10.5703125" style="9" customWidth="1"/>
    <col min="15130" max="15130" width="10.85546875" style="9" customWidth="1"/>
    <col min="15131" max="15360" width="9.140625" style="9"/>
    <col min="15361" max="15361" width="5.42578125" style="9" customWidth="1"/>
    <col min="15362" max="15362" width="4.7109375" style="9" customWidth="1"/>
    <col min="15363" max="15363" width="14" style="9" customWidth="1"/>
    <col min="15364" max="15364" width="10.140625" style="9" customWidth="1"/>
    <col min="15365" max="15372" width="7.5703125" style="9" customWidth="1"/>
    <col min="15373" max="15375" width="8.42578125" style="9" customWidth="1"/>
    <col min="15376" max="15379" width="8" style="9" customWidth="1"/>
    <col min="15380" max="15380" width="8.5703125" style="9" customWidth="1"/>
    <col min="15381" max="15381" width="7.7109375" style="9" customWidth="1"/>
    <col min="15382" max="15382" width="7.5703125" style="9" customWidth="1"/>
    <col min="15383" max="15384" width="10" style="9" customWidth="1"/>
    <col min="15385" max="15385" width="10.5703125" style="9" customWidth="1"/>
    <col min="15386" max="15386" width="10.85546875" style="9" customWidth="1"/>
    <col min="15387" max="15616" width="9.140625" style="9"/>
    <col min="15617" max="15617" width="5.42578125" style="9" customWidth="1"/>
    <col min="15618" max="15618" width="4.7109375" style="9" customWidth="1"/>
    <col min="15619" max="15619" width="14" style="9" customWidth="1"/>
    <col min="15620" max="15620" width="10.140625" style="9" customWidth="1"/>
    <col min="15621" max="15628" width="7.5703125" style="9" customWidth="1"/>
    <col min="15629" max="15631" width="8.42578125" style="9" customWidth="1"/>
    <col min="15632" max="15635" width="8" style="9" customWidth="1"/>
    <col min="15636" max="15636" width="8.5703125" style="9" customWidth="1"/>
    <col min="15637" max="15637" width="7.7109375" style="9" customWidth="1"/>
    <col min="15638" max="15638" width="7.5703125" style="9" customWidth="1"/>
    <col min="15639" max="15640" width="10" style="9" customWidth="1"/>
    <col min="15641" max="15641" width="10.5703125" style="9" customWidth="1"/>
    <col min="15642" max="15642" width="10.85546875" style="9" customWidth="1"/>
    <col min="15643" max="15872" width="9.140625" style="9"/>
    <col min="15873" max="15873" width="5.42578125" style="9" customWidth="1"/>
    <col min="15874" max="15874" width="4.7109375" style="9" customWidth="1"/>
    <col min="15875" max="15875" width="14" style="9" customWidth="1"/>
    <col min="15876" max="15876" width="10.140625" style="9" customWidth="1"/>
    <col min="15877" max="15884" width="7.5703125" style="9" customWidth="1"/>
    <col min="15885" max="15887" width="8.42578125" style="9" customWidth="1"/>
    <col min="15888" max="15891" width="8" style="9" customWidth="1"/>
    <col min="15892" max="15892" width="8.5703125" style="9" customWidth="1"/>
    <col min="15893" max="15893" width="7.7109375" style="9" customWidth="1"/>
    <col min="15894" max="15894" width="7.5703125" style="9" customWidth="1"/>
    <col min="15895" max="15896" width="10" style="9" customWidth="1"/>
    <col min="15897" max="15897" width="10.5703125" style="9" customWidth="1"/>
    <col min="15898" max="15898" width="10.85546875" style="9" customWidth="1"/>
    <col min="15899" max="16128" width="9.140625" style="9"/>
    <col min="16129" max="16129" width="5.42578125" style="9" customWidth="1"/>
    <col min="16130" max="16130" width="4.7109375" style="9" customWidth="1"/>
    <col min="16131" max="16131" width="14" style="9" customWidth="1"/>
    <col min="16132" max="16132" width="10.140625" style="9" customWidth="1"/>
    <col min="16133" max="16140" width="7.5703125" style="9" customWidth="1"/>
    <col min="16141" max="16143" width="8.42578125" style="9" customWidth="1"/>
    <col min="16144" max="16147" width="8" style="9" customWidth="1"/>
    <col min="16148" max="16148" width="8.5703125" style="9" customWidth="1"/>
    <col min="16149" max="16149" width="7.7109375" style="9" customWidth="1"/>
    <col min="16150" max="16150" width="7.5703125" style="9" customWidth="1"/>
    <col min="16151" max="16152" width="10" style="9" customWidth="1"/>
    <col min="16153" max="16153" width="10.5703125" style="9" customWidth="1"/>
    <col min="16154" max="16154" width="10.85546875" style="9" customWidth="1"/>
    <col min="16155" max="16384" width="9.140625" style="9"/>
  </cols>
  <sheetData>
    <row r="2" spans="2:33" ht="21.75" customHeight="1" thickBot="1">
      <c r="B2" s="379" t="s">
        <v>3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</row>
    <row r="3" spans="2:33" ht="14.25" customHeight="1" thickBot="1">
      <c r="B3" s="380" t="s">
        <v>0</v>
      </c>
      <c r="C3" s="381" t="s">
        <v>4</v>
      </c>
      <c r="D3" s="382" t="s">
        <v>5</v>
      </c>
      <c r="E3" s="384" t="s">
        <v>6</v>
      </c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6"/>
      <c r="Y3" s="384" t="s">
        <v>32</v>
      </c>
      <c r="Z3" s="386"/>
      <c r="AA3" s="10"/>
      <c r="AB3" s="10"/>
      <c r="AC3" s="10"/>
      <c r="AD3" s="10"/>
      <c r="AE3" s="10"/>
      <c r="AF3" s="10"/>
      <c r="AG3" s="10"/>
    </row>
    <row r="4" spans="2:33" ht="24.95" customHeight="1" thickBot="1">
      <c r="B4" s="380"/>
      <c r="C4" s="381"/>
      <c r="D4" s="383"/>
      <c r="E4" s="387" t="s">
        <v>7</v>
      </c>
      <c r="F4" s="388"/>
      <c r="G4" s="388"/>
      <c r="H4" s="388"/>
      <c r="I4" s="388"/>
      <c r="J4" s="388"/>
      <c r="K4" s="388"/>
      <c r="L4" s="388"/>
      <c r="M4" s="87">
        <v>16</v>
      </c>
      <c r="N4" s="88" t="s">
        <v>33</v>
      </c>
      <c r="O4" s="88" t="s">
        <v>34</v>
      </c>
      <c r="P4" s="88" t="s">
        <v>36</v>
      </c>
      <c r="Q4" s="89" t="s">
        <v>37</v>
      </c>
      <c r="R4" s="89" t="s">
        <v>38</v>
      </c>
      <c r="S4" s="89" t="s">
        <v>39</v>
      </c>
      <c r="T4" s="90" t="s">
        <v>40</v>
      </c>
      <c r="U4" s="91" t="s">
        <v>41</v>
      </c>
      <c r="V4" s="89" t="s">
        <v>42</v>
      </c>
      <c r="W4" s="89" t="s">
        <v>43</v>
      </c>
      <c r="X4" s="92" t="s">
        <v>44</v>
      </c>
      <c r="Y4" s="89" t="s">
        <v>45</v>
      </c>
      <c r="Z4" s="89" t="s">
        <v>46</v>
      </c>
    </row>
    <row r="5" spans="2:33" ht="24.95" customHeight="1" thickBot="1">
      <c r="B5" s="370"/>
      <c r="C5" s="382"/>
      <c r="D5" s="383"/>
      <c r="E5" s="61">
        <v>4</v>
      </c>
      <c r="F5" s="62">
        <v>6</v>
      </c>
      <c r="G5" s="62">
        <v>8</v>
      </c>
      <c r="H5" s="62">
        <v>10</v>
      </c>
      <c r="I5" s="62">
        <v>12</v>
      </c>
      <c r="J5" s="62">
        <v>16</v>
      </c>
      <c r="K5" s="62">
        <v>20</v>
      </c>
      <c r="L5" s="63">
        <v>28</v>
      </c>
      <c r="M5" s="93">
        <v>824088</v>
      </c>
      <c r="N5" s="94">
        <v>824097</v>
      </c>
      <c r="O5" s="94">
        <v>824097</v>
      </c>
      <c r="P5" s="94">
        <v>824097</v>
      </c>
      <c r="Q5" s="94">
        <v>2602083</v>
      </c>
      <c r="R5" s="94">
        <v>824088</v>
      </c>
      <c r="S5" s="94">
        <v>824088</v>
      </c>
      <c r="T5" s="94">
        <v>824088</v>
      </c>
      <c r="U5" s="94">
        <v>824088</v>
      </c>
      <c r="V5" s="94">
        <v>824088</v>
      </c>
      <c r="W5" s="94">
        <v>824088</v>
      </c>
      <c r="X5" s="94">
        <v>824088</v>
      </c>
      <c r="Y5" s="96">
        <v>302452003</v>
      </c>
      <c r="Z5" s="96">
        <v>302452003</v>
      </c>
    </row>
    <row r="6" spans="2:33">
      <c r="B6" s="370">
        <v>1</v>
      </c>
      <c r="C6" s="373" t="s">
        <v>8</v>
      </c>
      <c r="D6" s="64" t="s">
        <v>9</v>
      </c>
      <c r="E6" s="11"/>
      <c r="F6" s="12"/>
      <c r="G6" s="12"/>
      <c r="H6" s="12"/>
      <c r="I6" s="12"/>
      <c r="J6" s="12"/>
      <c r="K6" s="12"/>
      <c r="L6" s="12"/>
      <c r="M6" s="65"/>
      <c r="N6" s="13"/>
      <c r="O6" s="13"/>
      <c r="P6" s="13"/>
      <c r="Q6" s="12"/>
      <c r="R6" s="12"/>
      <c r="S6" s="12"/>
      <c r="T6" s="66"/>
      <c r="U6" s="12"/>
      <c r="V6" s="29"/>
      <c r="W6" s="29"/>
      <c r="X6" s="29"/>
      <c r="Y6" s="29"/>
      <c r="Z6" s="67"/>
      <c r="AA6" s="14"/>
    </row>
    <row r="7" spans="2:33">
      <c r="B7" s="371"/>
      <c r="C7" s="374"/>
      <c r="D7" s="45" t="s">
        <v>10</v>
      </c>
      <c r="E7" s="37"/>
      <c r="F7" s="15"/>
      <c r="G7" s="15"/>
      <c r="H7" s="15"/>
      <c r="I7" s="16"/>
      <c r="J7" s="15"/>
      <c r="K7" s="15"/>
      <c r="L7" s="15"/>
      <c r="M7" s="15"/>
      <c r="N7" s="17"/>
      <c r="O7" s="17"/>
      <c r="P7" s="17"/>
      <c r="Q7" s="15"/>
      <c r="R7" s="15"/>
      <c r="S7" s="15"/>
      <c r="T7" s="18"/>
      <c r="U7" s="15"/>
      <c r="V7" s="19"/>
      <c r="W7" s="19"/>
      <c r="X7" s="19"/>
      <c r="Y7" s="19"/>
      <c r="Z7" s="68"/>
      <c r="AA7" s="14"/>
    </row>
    <row r="8" spans="2:33" ht="13.5" thickBot="1">
      <c r="B8" s="372"/>
      <c r="C8" s="375"/>
      <c r="D8" s="69" t="s">
        <v>11</v>
      </c>
      <c r="E8" s="70"/>
      <c r="F8" s="71"/>
      <c r="G8" s="71"/>
      <c r="H8" s="71"/>
      <c r="I8" s="71"/>
      <c r="J8" s="71"/>
      <c r="K8" s="71"/>
      <c r="L8" s="71"/>
      <c r="M8" s="71"/>
      <c r="N8" s="72"/>
      <c r="O8" s="72"/>
      <c r="P8" s="72"/>
      <c r="Q8" s="71"/>
      <c r="R8" s="71"/>
      <c r="S8" s="71"/>
      <c r="T8" s="73"/>
      <c r="U8" s="71"/>
      <c r="V8" s="28"/>
      <c r="W8" s="28"/>
      <c r="X8" s="28"/>
      <c r="Y8" s="28"/>
      <c r="Z8" s="74"/>
      <c r="AA8" s="14"/>
    </row>
    <row r="9" spans="2:33" ht="15" customHeight="1" thickBot="1">
      <c r="B9" s="49">
        <v>2</v>
      </c>
      <c r="C9" s="75" t="s">
        <v>12</v>
      </c>
      <c r="D9" s="48" t="s">
        <v>13</v>
      </c>
      <c r="E9" s="39"/>
      <c r="F9" s="41"/>
      <c r="G9" s="41"/>
      <c r="H9" s="41"/>
      <c r="I9" s="41"/>
      <c r="J9" s="41"/>
      <c r="K9" s="41"/>
      <c r="L9" s="41"/>
      <c r="M9" s="41"/>
      <c r="N9" s="42"/>
      <c r="O9" s="42"/>
      <c r="P9" s="42"/>
      <c r="Q9" s="41"/>
      <c r="R9" s="41"/>
      <c r="S9" s="41"/>
      <c r="T9" s="76"/>
      <c r="U9" s="41"/>
      <c r="V9" s="43"/>
      <c r="W9" s="43"/>
      <c r="X9" s="43"/>
      <c r="Y9" s="43"/>
      <c r="Z9" s="44"/>
      <c r="AA9" s="14"/>
    </row>
    <row r="10" spans="2:33">
      <c r="B10" s="370">
        <v>3</v>
      </c>
      <c r="C10" s="373" t="s">
        <v>14</v>
      </c>
      <c r="D10" s="64" t="s">
        <v>15</v>
      </c>
      <c r="E10" s="11"/>
      <c r="F10" s="12"/>
      <c r="G10" s="12"/>
      <c r="H10" s="12"/>
      <c r="I10" s="12"/>
      <c r="J10" s="12"/>
      <c r="K10" s="12"/>
      <c r="L10" s="12"/>
      <c r="M10" s="12"/>
      <c r="N10" s="13"/>
      <c r="O10" s="13"/>
      <c r="P10" s="13"/>
      <c r="Q10" s="12"/>
      <c r="R10" s="12"/>
      <c r="S10" s="12"/>
      <c r="T10" s="66"/>
      <c r="U10" s="12"/>
      <c r="V10" s="29"/>
      <c r="W10" s="29"/>
      <c r="X10" s="29"/>
      <c r="Y10" s="29"/>
      <c r="Z10" s="67"/>
      <c r="AA10" s="14"/>
    </row>
    <row r="11" spans="2:33">
      <c r="B11" s="371"/>
      <c r="C11" s="374"/>
      <c r="D11" s="46" t="s">
        <v>16</v>
      </c>
      <c r="E11" s="20"/>
      <c r="F11" s="21"/>
      <c r="G11" s="21"/>
      <c r="H11" s="21"/>
      <c r="I11" s="21"/>
      <c r="J11" s="21"/>
      <c r="K11" s="21"/>
      <c r="L11" s="21"/>
      <c r="M11" s="21"/>
      <c r="N11" s="22"/>
      <c r="O11" s="22"/>
      <c r="P11" s="22"/>
      <c r="Q11" s="21"/>
      <c r="R11" s="21"/>
      <c r="S11" s="21"/>
      <c r="T11" s="23"/>
      <c r="U11" s="21"/>
      <c r="V11" s="19"/>
      <c r="W11" s="19"/>
      <c r="X11" s="19"/>
      <c r="Y11" s="19"/>
      <c r="Z11" s="68"/>
      <c r="AA11" s="14"/>
    </row>
    <row r="12" spans="2:33" ht="13.5" thickBot="1">
      <c r="B12" s="372"/>
      <c r="C12" s="375"/>
      <c r="D12" s="77" t="s">
        <v>17</v>
      </c>
      <c r="E12" s="78"/>
      <c r="F12" s="27"/>
      <c r="G12" s="27"/>
      <c r="H12" s="27"/>
      <c r="I12" s="27"/>
      <c r="J12" s="27"/>
      <c r="K12" s="27"/>
      <c r="L12" s="27"/>
      <c r="M12" s="27"/>
      <c r="N12" s="58"/>
      <c r="O12" s="58"/>
      <c r="P12" s="58"/>
      <c r="Q12" s="27"/>
      <c r="R12" s="27"/>
      <c r="S12" s="27"/>
      <c r="T12" s="79"/>
      <c r="U12" s="27"/>
      <c r="V12" s="28"/>
      <c r="W12" s="28"/>
      <c r="X12" s="28"/>
      <c r="Y12" s="28"/>
      <c r="Z12" s="74"/>
      <c r="AA12" s="14"/>
    </row>
    <row r="13" spans="2:33">
      <c r="B13" s="370">
        <v>4</v>
      </c>
      <c r="C13" s="373" t="s">
        <v>18</v>
      </c>
      <c r="D13" s="64" t="s">
        <v>19</v>
      </c>
      <c r="E13" s="11"/>
      <c r="F13" s="12"/>
      <c r="G13" s="12"/>
      <c r="H13" s="12"/>
      <c r="I13" s="12"/>
      <c r="J13" s="12"/>
      <c r="K13" s="12"/>
      <c r="L13" s="12"/>
      <c r="M13" s="12"/>
      <c r="N13" s="13"/>
      <c r="O13" s="13"/>
      <c r="P13" s="13"/>
      <c r="Q13" s="12"/>
      <c r="R13" s="12"/>
      <c r="S13" s="12"/>
      <c r="T13" s="66"/>
      <c r="U13" s="12"/>
      <c r="V13" s="29"/>
      <c r="W13" s="29"/>
      <c r="X13" s="29"/>
      <c r="Y13" s="29"/>
      <c r="Z13" s="67"/>
      <c r="AA13" s="14"/>
    </row>
    <row r="14" spans="2:33">
      <c r="B14" s="371"/>
      <c r="C14" s="374"/>
      <c r="D14" s="46" t="s">
        <v>20</v>
      </c>
      <c r="E14" s="37"/>
      <c r="F14" s="15"/>
      <c r="G14" s="21"/>
      <c r="H14" s="21"/>
      <c r="I14" s="21"/>
      <c r="J14" s="21"/>
      <c r="K14" s="36"/>
      <c r="L14" s="21"/>
      <c r="M14" s="21"/>
      <c r="N14" s="22"/>
      <c r="O14" s="22"/>
      <c r="P14" s="22"/>
      <c r="Q14" s="21"/>
      <c r="R14" s="21"/>
      <c r="S14" s="21"/>
      <c r="T14" s="23"/>
      <c r="U14" s="21"/>
      <c r="V14" s="19"/>
      <c r="W14" s="19"/>
      <c r="X14" s="19"/>
      <c r="Y14" s="19"/>
      <c r="Z14" s="68"/>
      <c r="AA14" s="14"/>
    </row>
    <row r="15" spans="2:33">
      <c r="B15" s="371"/>
      <c r="C15" s="374"/>
      <c r="D15" s="46" t="s">
        <v>21</v>
      </c>
      <c r="E15" s="20"/>
      <c r="F15" s="21"/>
      <c r="G15" s="21"/>
      <c r="H15" s="21"/>
      <c r="I15" s="21"/>
      <c r="J15" s="21"/>
      <c r="K15" s="21"/>
      <c r="L15" s="21"/>
      <c r="M15" s="21"/>
      <c r="N15" s="22"/>
      <c r="O15" s="22"/>
      <c r="P15" s="22"/>
      <c r="Q15" s="21"/>
      <c r="R15" s="21"/>
      <c r="S15" s="21"/>
      <c r="T15" s="23"/>
      <c r="U15" s="21"/>
      <c r="V15" s="19"/>
      <c r="W15" s="19"/>
      <c r="X15" s="19"/>
      <c r="Y15" s="19"/>
      <c r="Z15" s="68"/>
      <c r="AA15" s="14"/>
    </row>
    <row r="16" spans="2:33">
      <c r="B16" s="371"/>
      <c r="C16" s="374"/>
      <c r="D16" s="46" t="s">
        <v>22</v>
      </c>
      <c r="E16" s="37"/>
      <c r="F16" s="15"/>
      <c r="G16" s="21"/>
      <c r="H16" s="21"/>
      <c r="I16" s="21"/>
      <c r="J16" s="21"/>
      <c r="K16" s="21"/>
      <c r="L16" s="21"/>
      <c r="M16" s="21"/>
      <c r="N16" s="22"/>
      <c r="O16" s="22"/>
      <c r="P16" s="22"/>
      <c r="Q16" s="21"/>
      <c r="R16" s="21"/>
      <c r="S16" s="21"/>
      <c r="T16" s="23"/>
      <c r="U16" s="21"/>
      <c r="V16" s="19"/>
      <c r="W16" s="19"/>
      <c r="X16" s="19"/>
      <c r="Y16" s="19"/>
      <c r="Z16" s="68"/>
      <c r="AA16" s="14"/>
    </row>
    <row r="17" spans="2:27" ht="13.5" thickBot="1">
      <c r="B17" s="372"/>
      <c r="C17" s="375"/>
      <c r="D17" s="77" t="s">
        <v>23</v>
      </c>
      <c r="E17" s="78"/>
      <c r="F17" s="27"/>
      <c r="G17" s="27"/>
      <c r="H17" s="27"/>
      <c r="I17" s="27"/>
      <c r="J17" s="27"/>
      <c r="K17" s="27"/>
      <c r="L17" s="27"/>
      <c r="M17" s="27"/>
      <c r="N17" s="58"/>
      <c r="O17" s="58"/>
      <c r="P17" s="58"/>
      <c r="Q17" s="27"/>
      <c r="R17" s="27"/>
      <c r="S17" s="27"/>
      <c r="T17" s="79"/>
      <c r="U17" s="27"/>
      <c r="V17" s="28"/>
      <c r="W17" s="28"/>
      <c r="X17" s="28"/>
      <c r="Y17" s="28"/>
      <c r="Z17" s="74"/>
      <c r="AA17" s="14"/>
    </row>
    <row r="18" spans="2:27" ht="15.75" thickBot="1">
      <c r="B18" s="80">
        <v>5</v>
      </c>
      <c r="C18" s="81" t="s">
        <v>24</v>
      </c>
      <c r="D18" s="82" t="s">
        <v>25</v>
      </c>
      <c r="E18" s="83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  <c r="U18" s="84"/>
      <c r="V18" s="86"/>
      <c r="W18" s="86"/>
      <c r="X18" s="86"/>
      <c r="Y18" s="86"/>
      <c r="Z18" s="86"/>
      <c r="AA18" s="14"/>
    </row>
    <row r="19" spans="2:27" ht="15">
      <c r="B19" s="370">
        <v>6</v>
      </c>
      <c r="C19" s="376" t="s">
        <v>26</v>
      </c>
      <c r="D19" s="50" t="s">
        <v>16</v>
      </c>
      <c r="E19" s="5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52"/>
      <c r="U19" s="13"/>
      <c r="V19" s="53"/>
      <c r="W19" s="53"/>
      <c r="X19" s="53"/>
      <c r="Y19" s="53"/>
      <c r="Z19" s="54"/>
      <c r="AA19" s="14"/>
    </row>
    <row r="20" spans="2:27" ht="15">
      <c r="B20" s="371"/>
      <c r="C20" s="377"/>
      <c r="D20" s="47" t="s">
        <v>27</v>
      </c>
      <c r="E20" s="24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5"/>
      <c r="U20" s="22"/>
      <c r="V20" s="26"/>
      <c r="W20" s="26"/>
      <c r="X20" s="26"/>
      <c r="Y20" s="26"/>
      <c r="Z20" s="55"/>
      <c r="AA20" s="14"/>
    </row>
    <row r="21" spans="2:27" ht="15">
      <c r="B21" s="371"/>
      <c r="C21" s="377"/>
      <c r="D21" s="47" t="s">
        <v>23</v>
      </c>
      <c r="E21" s="2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5"/>
      <c r="U21" s="22"/>
      <c r="V21" s="26"/>
      <c r="W21" s="26"/>
      <c r="X21" s="26"/>
      <c r="Y21" s="26"/>
      <c r="Z21" s="55"/>
      <c r="AA21" s="14"/>
    </row>
    <row r="22" spans="2:27" ht="15">
      <c r="B22" s="371"/>
      <c r="C22" s="377"/>
      <c r="D22" s="47" t="s">
        <v>28</v>
      </c>
      <c r="E22" s="24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5"/>
      <c r="U22" s="22"/>
      <c r="V22" s="26"/>
      <c r="W22" s="26"/>
      <c r="X22" s="26"/>
      <c r="Y22" s="26"/>
      <c r="Z22" s="55"/>
      <c r="AA22" s="14"/>
    </row>
    <row r="23" spans="2:27" ht="15">
      <c r="B23" s="371"/>
      <c r="C23" s="377"/>
      <c r="D23" s="47" t="s">
        <v>29</v>
      </c>
      <c r="E23" s="24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5"/>
      <c r="U23" s="22"/>
      <c r="V23" s="26"/>
      <c r="W23" s="26"/>
      <c r="X23" s="26"/>
      <c r="Y23" s="26"/>
      <c r="Z23" s="55"/>
      <c r="AA23" s="14"/>
    </row>
    <row r="24" spans="2:27" ht="15.75" thickBot="1">
      <c r="B24" s="372"/>
      <c r="C24" s="378"/>
      <c r="D24" s="56" t="s">
        <v>25</v>
      </c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9"/>
      <c r="W24" s="59"/>
      <c r="X24" s="59"/>
      <c r="Y24" s="59"/>
      <c r="Z24" s="60"/>
      <c r="AA24" s="14"/>
    </row>
    <row r="25" spans="2:27" ht="18.75" customHeight="1" thickBot="1">
      <c r="B25" s="49"/>
      <c r="C25" s="38" t="s">
        <v>30</v>
      </c>
      <c r="D25" s="48"/>
      <c r="E25" s="40">
        <f>SUM(E6:E24)</f>
        <v>0</v>
      </c>
      <c r="F25" s="41">
        <f>SUM(F6:F17)</f>
        <v>0</v>
      </c>
      <c r="G25" s="41">
        <f>SUM(G6:G24)</f>
        <v>0</v>
      </c>
      <c r="H25" s="41">
        <f t="shared" ref="H25:M25" si="0">SUM(H6:H24)</f>
        <v>0</v>
      </c>
      <c r="I25" s="41">
        <f t="shared" si="0"/>
        <v>0</v>
      </c>
      <c r="J25" s="41">
        <f t="shared" si="0"/>
        <v>0</v>
      </c>
      <c r="K25" s="41">
        <f t="shared" si="0"/>
        <v>0</v>
      </c>
      <c r="L25" s="41">
        <f t="shared" si="0"/>
        <v>0</v>
      </c>
      <c r="M25" s="41">
        <f t="shared" si="0"/>
        <v>0</v>
      </c>
      <c r="N25" s="41">
        <f>SUM(N6:N24)</f>
        <v>0</v>
      </c>
      <c r="O25" s="42">
        <f>SUM(O6:O24)</f>
        <v>0</v>
      </c>
      <c r="P25" s="43">
        <f>SUM(P6:P24)</f>
        <v>0</v>
      </c>
      <c r="Q25" s="43">
        <f>SUM(Q6:Q24)</f>
        <v>0</v>
      </c>
      <c r="R25" s="43">
        <f>SUM(R6:R24)</f>
        <v>0</v>
      </c>
      <c r="S25" s="43">
        <f t="shared" ref="S25:Z25" si="1">SUM(S6:S24)</f>
        <v>0</v>
      </c>
      <c r="T25" s="43">
        <f t="shared" si="1"/>
        <v>0</v>
      </c>
      <c r="U25" s="43">
        <f t="shared" si="1"/>
        <v>0</v>
      </c>
      <c r="V25" s="43">
        <f t="shared" si="1"/>
        <v>0</v>
      </c>
      <c r="W25" s="43">
        <f t="shared" si="1"/>
        <v>0</v>
      </c>
      <c r="X25" s="43">
        <f t="shared" si="1"/>
        <v>0</v>
      </c>
      <c r="Y25" s="43">
        <f t="shared" si="1"/>
        <v>0</v>
      </c>
      <c r="Z25" s="44">
        <f t="shared" si="1"/>
        <v>0</v>
      </c>
      <c r="AA25" s="14"/>
    </row>
    <row r="26" spans="2:27" ht="13.5" thickBot="1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2:27" ht="13.5" thickBot="1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Y27" s="38" t="s">
        <v>31</v>
      </c>
      <c r="Z27" s="95">
        <f>SUM(E25:Z25)</f>
        <v>0</v>
      </c>
    </row>
    <row r="28" spans="2:27">
      <c r="C28" s="30"/>
      <c r="D28" s="30"/>
      <c r="E28" s="30"/>
      <c r="F28" s="30"/>
      <c r="G28" s="30"/>
      <c r="H28" s="30"/>
      <c r="I28" s="32"/>
      <c r="J28" s="30"/>
      <c r="K28" s="30"/>
      <c r="L28" s="30"/>
      <c r="M28" s="30"/>
      <c r="N28" s="30"/>
      <c r="O28" s="31"/>
      <c r="P28" s="33"/>
      <c r="Q28" s="33"/>
      <c r="R28" s="33"/>
      <c r="S28" s="33"/>
    </row>
    <row r="29" spans="2:27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2:27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2:27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</row>
    <row r="32" spans="2:27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</row>
    <row r="33" spans="3:19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</row>
    <row r="34" spans="3:19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3:19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</row>
    <row r="36" spans="3:19" ht="17.25">
      <c r="P36" s="35"/>
      <c r="Q36" s="35"/>
      <c r="R36" s="35"/>
      <c r="S36" s="35"/>
    </row>
    <row r="37" spans="3:19" ht="17.25">
      <c r="P37" s="35"/>
      <c r="Q37" s="35"/>
      <c r="R37" s="35"/>
      <c r="S37" s="35"/>
    </row>
    <row r="38" spans="3:19" ht="17.25">
      <c r="P38" s="35"/>
      <c r="Q38" s="35"/>
      <c r="R38" s="35"/>
      <c r="S38" s="35"/>
    </row>
    <row r="39" spans="3:19" ht="17.25">
      <c r="P39" s="35"/>
      <c r="Q39" s="35"/>
      <c r="R39" s="35"/>
      <c r="S39" s="35"/>
    </row>
  </sheetData>
  <mergeCells count="15">
    <mergeCell ref="B6:B8"/>
    <mergeCell ref="C6:C8"/>
    <mergeCell ref="B2:Z2"/>
    <mergeCell ref="B3:B5"/>
    <mergeCell ref="C3:C5"/>
    <mergeCell ref="D3:D5"/>
    <mergeCell ref="E3:X3"/>
    <mergeCell ref="Y3:Z3"/>
    <mergeCell ref="E4:L4"/>
    <mergeCell ref="B10:B12"/>
    <mergeCell ref="C10:C12"/>
    <mergeCell ref="B13:B17"/>
    <mergeCell ref="C13:C17"/>
    <mergeCell ref="B19:B24"/>
    <mergeCell ref="C19:C2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FOLADI (КМД)</vt:lpstr>
      <vt:lpstr>FOLADI (КМ)</vt:lpstr>
      <vt:lpstr>bet</vt:lpstr>
      <vt:lpstr>FOLADI (КМ) (4)</vt:lpstr>
      <vt:lpstr>FOLADIS AMOKREFA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mate</cp:lastModifiedBy>
  <cp:lastPrinted>2016-03-30T09:06:00Z</cp:lastPrinted>
  <dcterms:created xsi:type="dcterms:W3CDTF">2007-05-10T11:48:02Z</dcterms:created>
  <dcterms:modified xsi:type="dcterms:W3CDTF">2020-11-20T18:04:38Z</dcterms:modified>
</cp:coreProperties>
</file>